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https://copasatcom.sharepoint.com/sites/CopaSat_Site/Shared Documents/Corporate/CopaSat, LLC/Awards &amp; Contacts/CS3 Documents/"/>
    </mc:Choice>
  </mc:AlternateContent>
  <xr:revisionPtr revIDLastSave="24" documentId="8_{28100AF7-73CF-4927-8D2D-DC86E23F5C17}" xr6:coauthVersionLast="40" xr6:coauthVersionMax="40" xr10:uidLastSave="{762682EA-5696-43CF-8CC1-A56EE979D1F2}"/>
  <bookViews>
    <workbookView xWindow="0" yWindow="0" windowWidth="27855" windowHeight="17265" tabRatio="740" activeTab="2" xr2:uid="{00000000-000D-0000-FFFF-FFFF00000000}"/>
  </bookViews>
  <sheets>
    <sheet name="CLIN 210000 Summary" sheetId="11" r:id="rId1"/>
    <sheet name="Contract Year 1 - Detail" sheetId="2" r:id="rId2"/>
    <sheet name="Contract Year 2 - Detail" sheetId="33" r:id="rId3"/>
    <sheet name="Sheet1" sheetId="32" r:id="rId4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1" l="1"/>
  <c r="I4" i="33"/>
  <c r="K5" i="33"/>
  <c r="L5" i="33"/>
  <c r="M5" i="33"/>
  <c r="N5" i="33"/>
  <c r="O5" i="33"/>
  <c r="P5" i="33"/>
  <c r="Q5" i="33"/>
  <c r="R5" i="33"/>
  <c r="S5" i="33"/>
  <c r="T5" i="33"/>
  <c r="I7" i="33"/>
  <c r="K8" i="33"/>
  <c r="L8" i="33"/>
  <c r="M8" i="33"/>
  <c r="N8" i="33"/>
  <c r="O8" i="33"/>
  <c r="P8" i="33"/>
  <c r="Q8" i="33"/>
  <c r="R8" i="33"/>
  <c r="S8" i="33"/>
  <c r="T8" i="33"/>
  <c r="L11" i="33"/>
  <c r="M11" i="33"/>
  <c r="N11" i="33"/>
  <c r="O11" i="33"/>
  <c r="P11" i="33"/>
  <c r="Q11" i="33"/>
  <c r="R11" i="33"/>
  <c r="S11" i="33"/>
  <c r="T11" i="33"/>
  <c r="L14" i="33"/>
  <c r="M14" i="33"/>
  <c r="N14" i="33"/>
  <c r="O14" i="33"/>
  <c r="P14" i="33"/>
  <c r="Q14" i="33"/>
  <c r="R14" i="33"/>
  <c r="S14" i="33"/>
  <c r="T14" i="33"/>
  <c r="L17" i="33"/>
  <c r="M17" i="33"/>
  <c r="N17" i="33"/>
  <c r="O17" i="33"/>
  <c r="P17" i="33"/>
  <c r="Q17" i="33"/>
  <c r="R17" i="33"/>
  <c r="S17" i="33"/>
  <c r="T17" i="33"/>
  <c r="L20" i="33"/>
  <c r="M20" i="33"/>
  <c r="N20" i="33"/>
  <c r="O20" i="33"/>
  <c r="P20" i="33"/>
  <c r="Q20" i="33"/>
  <c r="R20" i="33"/>
  <c r="S20" i="33"/>
  <c r="T20" i="33"/>
  <c r="I22" i="33"/>
  <c r="K23" i="33"/>
  <c r="L23" i="33"/>
  <c r="M23" i="33"/>
  <c r="N23" i="33"/>
  <c r="O23" i="33"/>
  <c r="P23" i="33"/>
  <c r="Q23" i="33"/>
  <c r="R23" i="33"/>
  <c r="S23" i="33"/>
  <c r="T23" i="33"/>
  <c r="L26" i="33"/>
  <c r="M26" i="33"/>
  <c r="N26" i="33"/>
  <c r="O26" i="33"/>
  <c r="P26" i="33"/>
  <c r="Q26" i="33"/>
  <c r="R26" i="33"/>
  <c r="S26" i="33"/>
  <c r="T26" i="33"/>
  <c r="L29" i="33"/>
  <c r="M29" i="33"/>
  <c r="N29" i="33"/>
  <c r="O29" i="33"/>
  <c r="P29" i="33"/>
  <c r="Q29" i="33"/>
  <c r="R29" i="33"/>
  <c r="S29" i="33"/>
  <c r="T29" i="33"/>
  <c r="A22" i="11"/>
  <c r="A21" i="11"/>
  <c r="A20" i="11"/>
  <c r="A19" i="11"/>
  <c r="A17" i="11"/>
  <c r="A18" i="11"/>
  <c r="A16" i="11"/>
  <c r="A15" i="11"/>
  <c r="A14" i="11"/>
  <c r="A13" i="11"/>
  <c r="D17" i="11"/>
  <c r="D19" i="11"/>
  <c r="D14" i="11"/>
  <c r="D20" i="11"/>
  <c r="D15" i="11"/>
  <c r="D21" i="11"/>
  <c r="D16" i="11"/>
  <c r="D18" i="11"/>
  <c r="D22" i="11"/>
  <c r="I24" i="2"/>
  <c r="I22" i="2"/>
  <c r="I9" i="2"/>
  <c r="I7" i="2"/>
  <c r="I4" i="2"/>
  <c r="T29" i="2"/>
  <c r="S29" i="2"/>
  <c r="R29" i="2"/>
  <c r="Q29" i="2"/>
  <c r="P29" i="2"/>
  <c r="O29" i="2"/>
  <c r="N29" i="2"/>
  <c r="M29" i="2"/>
  <c r="L29" i="2"/>
  <c r="T26" i="2"/>
  <c r="S26" i="2"/>
  <c r="R26" i="2"/>
  <c r="Q26" i="2"/>
  <c r="P26" i="2"/>
  <c r="O26" i="2"/>
  <c r="N26" i="2"/>
  <c r="M26" i="2"/>
  <c r="L26" i="2"/>
  <c r="T23" i="2"/>
  <c r="S23" i="2"/>
  <c r="R23" i="2"/>
  <c r="Q23" i="2"/>
  <c r="P23" i="2"/>
  <c r="O23" i="2"/>
  <c r="N23" i="2"/>
  <c r="M23" i="2"/>
  <c r="L23" i="2"/>
  <c r="K23" i="2"/>
  <c r="T20" i="2"/>
  <c r="S20" i="2"/>
  <c r="R20" i="2"/>
  <c r="Q20" i="2"/>
  <c r="P20" i="2"/>
  <c r="O20" i="2"/>
  <c r="N20" i="2"/>
  <c r="M20" i="2"/>
  <c r="L20" i="2"/>
  <c r="T17" i="2"/>
  <c r="S17" i="2"/>
  <c r="R17" i="2"/>
  <c r="Q17" i="2"/>
  <c r="P17" i="2"/>
  <c r="O17" i="2"/>
  <c r="N17" i="2"/>
  <c r="M17" i="2"/>
  <c r="L17" i="2"/>
  <c r="T14" i="2"/>
  <c r="S14" i="2"/>
  <c r="R14" i="2"/>
  <c r="Q14" i="2"/>
  <c r="P14" i="2"/>
  <c r="O14" i="2"/>
  <c r="N14" i="2"/>
  <c r="M14" i="2"/>
  <c r="L14" i="2"/>
  <c r="T11" i="2"/>
  <c r="S11" i="2"/>
  <c r="R11" i="2"/>
  <c r="Q11" i="2"/>
  <c r="P11" i="2"/>
  <c r="O11" i="2"/>
  <c r="N11" i="2"/>
  <c r="M11" i="2"/>
  <c r="L11" i="2"/>
  <c r="T8" i="2"/>
  <c r="S8" i="2"/>
  <c r="R8" i="2"/>
  <c r="Q8" i="2"/>
  <c r="P8" i="2"/>
  <c r="O8" i="2"/>
  <c r="N8" i="2"/>
  <c r="M8" i="2"/>
  <c r="L8" i="2"/>
  <c r="K8" i="2"/>
  <c r="T5" i="2"/>
  <c r="S5" i="2"/>
  <c r="R5" i="2"/>
  <c r="Q5" i="2"/>
  <c r="P5" i="2"/>
  <c r="O5" i="2"/>
  <c r="N5" i="2"/>
  <c r="M5" i="2"/>
  <c r="L5" i="2"/>
  <c r="K5" i="2"/>
  <c r="A12" i="11"/>
  <c r="I6" i="2"/>
  <c r="D12" i="11"/>
  <c r="D23" i="11"/>
</calcChain>
</file>

<file path=xl/sharedStrings.xml><?xml version="1.0" encoding="utf-8"?>
<sst xmlns="http://schemas.openxmlformats.org/spreadsheetml/2006/main" count="486" uniqueCount="73">
  <si>
    <t>U.S. General Services Administration</t>
  </si>
  <si>
    <t>Federal Acquisition Service (FAS)</t>
  </si>
  <si>
    <t>Office of Integrated Technology Services (ITS)</t>
  </si>
  <si>
    <t>CS3 RFP (Solicitation # QTA0015SDA4003)</t>
  </si>
  <si>
    <t>ATTACHMENT J-11b Sample Task Order #2 - Excel Workbook (Mobile Satellite Service Solution)</t>
  </si>
  <si>
    <t>Environmental Data Network (Mobile Satellite Service Solution)</t>
  </si>
  <si>
    <t>CLIN*</t>
  </si>
  <si>
    <t>Service or Product</t>
  </si>
  <si>
    <t>Contract Year</t>
  </si>
  <si>
    <t>Price</t>
  </si>
  <si>
    <t>STO #2 Overall System Price</t>
  </si>
  <si>
    <t>Contract Year 1</t>
  </si>
  <si>
    <t>Contract Year 2</t>
  </si>
  <si>
    <t>Contract Year 3</t>
  </si>
  <si>
    <t>Contract Year 4</t>
  </si>
  <si>
    <t>Contract Year 5</t>
  </si>
  <si>
    <t>Contract Year 6 (Option Period 1)</t>
  </si>
  <si>
    <t>Contract Year 7 (Option Period 1)</t>
  </si>
  <si>
    <t>Contract Year 8 (Option Period 1)</t>
  </si>
  <si>
    <t>Contract Year 9 (Option Period 2)</t>
  </si>
  <si>
    <t>Contract Year 10 (Option Period 2)</t>
  </si>
  <si>
    <t>Contract Year 11 FAR 52.217-8 (six mo extension)</t>
  </si>
  <si>
    <t>Total</t>
  </si>
  <si>
    <t>STO 2 - Environmental Data Network (Mobile Satellite Service Solution)</t>
  </si>
  <si>
    <t>Environmental Data Network  (Mobile Satellite Service Solution)</t>
  </si>
  <si>
    <t>CLIN Pricing Instructions</t>
  </si>
  <si>
    <t>Unit Type</t>
  </si>
  <si>
    <t>Qty</t>
  </si>
  <si>
    <r>
      <t xml:space="preserve">Product/Service </t>
    </r>
    <r>
      <rPr>
        <b/>
        <u/>
        <sz val="14"/>
        <color theme="1"/>
        <rFont val="Arial"/>
        <family val="2"/>
      </rPr>
      <t>UNIT PRICE</t>
    </r>
  </si>
  <si>
    <t>Total Service or Product Price (Contract Year 1)</t>
  </si>
  <si>
    <t>Total Hours Per Period by Service or Product (if any)</t>
  </si>
  <si>
    <t>Labor Category Information</t>
  </si>
  <si>
    <t>Offeror's Provided Description of Service/Product</t>
  </si>
  <si>
    <t>Professional Services Labor Categories (Hours)</t>
  </si>
  <si>
    <t>210001-1</t>
  </si>
  <si>
    <t xml:space="preserve">Remote Site Equipment
(Solar Required:
Bolivia, Brazil, Peru     and Venezuela)
</t>
  </si>
  <si>
    <t>Labor Category Code</t>
  </si>
  <si>
    <t>LC-1</t>
  </si>
  <si>
    <t>Enter LC Code Here</t>
  </si>
  <si>
    <t>Labor Category Name</t>
  </si>
  <si>
    <t>Labor Category Hours</t>
  </si>
  <si>
    <t>Enter Labor Category Hours Here for Each Terminal Unit</t>
  </si>
  <si>
    <t>210001a-1</t>
  </si>
  <si>
    <t>Remote Site Equipment
(No Solar Required:   Chile and Argentina)</t>
  </si>
  <si>
    <t>210001b-1</t>
  </si>
  <si>
    <t>Remote Site Equipment (Labor)</t>
  </si>
  <si>
    <t>Enter Annual Labor Category Hours</t>
  </si>
  <si>
    <t>210001c-1</t>
  </si>
  <si>
    <t xml:space="preserve">Remote Site Equipment        (Spares/Warranty) </t>
  </si>
  <si>
    <t>210002-1</t>
  </si>
  <si>
    <t>Program Management</t>
  </si>
  <si>
    <t>210003-1</t>
  </si>
  <si>
    <t>Space Segment Service  +  Teleport Service</t>
  </si>
  <si>
    <t>210004-1</t>
  </si>
  <si>
    <t>Network Management and Operations Support (Equipment)</t>
  </si>
  <si>
    <t>210004a-1</t>
  </si>
  <si>
    <t>Network Management and Operations Support          (Labor)</t>
  </si>
  <si>
    <t>210004b-1</t>
  </si>
  <si>
    <t>Network Management and Operations Support (Spares/Warranty)</t>
  </si>
  <si>
    <t>210000-1</t>
  </si>
  <si>
    <t>Total Contract Year Cost</t>
  </si>
  <si>
    <t>Total Service or Product Price (Contract Year 2)</t>
  </si>
  <si>
    <t>210001-2</t>
  </si>
  <si>
    <t>This CLIN Priced in Year 1 and 6 Only</t>
  </si>
  <si>
    <t>210001a-2</t>
  </si>
  <si>
    <t>210001b-2</t>
  </si>
  <si>
    <t>210001c-2</t>
  </si>
  <si>
    <t>210002-2</t>
  </si>
  <si>
    <t>210003-2</t>
  </si>
  <si>
    <t>210004-2</t>
  </si>
  <si>
    <t>210004a-2</t>
  </si>
  <si>
    <t>210004b-2</t>
  </si>
  <si>
    <t>210000-2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</si>
</sst>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 style="medium">
        <color auto="1"/>
      </right>
      <top/>
      <bottom/>
      <diagonal/>
    </border>
    <border>
      <left style="thick">
        <color rgb="FFFF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rgb="FFFF0000"/>
      </right>
      <top style="medium">
        <color auto="1"/>
      </top>
      <bottom/>
      <diagonal/>
    </border>
    <border>
      <left style="medium">
        <color auto="1"/>
      </left>
      <right style="thick">
        <color rgb="FFFF0000"/>
      </right>
      <top/>
      <bottom/>
      <diagonal/>
    </border>
    <border>
      <left style="medium">
        <color auto="1"/>
      </left>
      <right style="thick">
        <color rgb="FFFF0000"/>
      </right>
      <top/>
      <bottom style="medium">
        <color auto="1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ck">
        <color rgb="FFFF0000"/>
      </bottom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 style="thick">
        <color rgb="FFFF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FF0000"/>
      </bottom>
      <diagonal/>
    </border>
    <border>
      <left style="thick">
        <color rgb="FFFF0000"/>
      </left>
      <right/>
      <top style="medium">
        <color auto="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auto="1"/>
      </bottom>
      <diagonal/>
    </border>
    <border>
      <left style="medium">
        <color auto="1"/>
      </left>
      <right style="thick">
        <color rgb="FFFF0000"/>
      </right>
      <top style="thick">
        <color rgb="FFFF0000"/>
      </top>
      <bottom/>
      <diagonal/>
    </border>
    <border>
      <left style="medium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5" borderId="2" xfId="0" applyFont="1" applyFill="1" applyBorder="1" applyAlignment="1">
      <alignment horizontal="centerContinuous" vertical="center" wrapText="1"/>
    </xf>
    <xf numFmtId="0" fontId="4" fillId="5" borderId="3" xfId="0" applyFont="1" applyFill="1" applyBorder="1" applyAlignment="1">
      <alignment horizontal="centerContinuous" vertical="center" wrapText="1"/>
    </xf>
    <xf numFmtId="0" fontId="4" fillId="5" borderId="4" xfId="0" applyFont="1" applyFill="1" applyBorder="1" applyAlignment="1">
      <alignment horizontal="centerContinuous" vertical="center" wrapText="1"/>
    </xf>
    <xf numFmtId="0" fontId="7" fillId="0" borderId="0" xfId="0" applyFont="1"/>
    <xf numFmtId="0" fontId="7" fillId="5" borderId="29" xfId="0" applyFont="1" applyFill="1" applyBorder="1"/>
    <xf numFmtId="0" fontId="4" fillId="5" borderId="3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Continuous" vertical="center" wrapText="1"/>
    </xf>
    <xf numFmtId="0" fontId="7" fillId="5" borderId="20" xfId="0" applyFont="1" applyFill="1" applyBorder="1" applyAlignment="1">
      <alignment horizontal="centerContinuous" vertical="center" wrapText="1"/>
    </xf>
    <xf numFmtId="0" fontId="7" fillId="5" borderId="32" xfId="0" applyFont="1" applyFill="1" applyBorder="1" applyAlignment="1">
      <alignment horizontal="centerContinuous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6" borderId="1" xfId="0" applyFont="1" applyFill="1" applyBorder="1"/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/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8" borderId="3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2" fontId="7" fillId="8" borderId="7" xfId="0" applyNumberFormat="1" applyFont="1" applyFill="1" applyBorder="1" applyAlignment="1">
      <alignment horizontal="center" vertical="center" wrapText="1"/>
    </xf>
    <xf numFmtId="2" fontId="7" fillId="8" borderId="16" xfId="0" applyNumberFormat="1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64" fontId="7" fillId="4" borderId="17" xfId="0" applyNumberFormat="1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164" fontId="7" fillId="9" borderId="39" xfId="0" applyNumberFormat="1" applyFont="1" applyFill="1" applyBorder="1" applyAlignment="1">
      <alignment horizontal="center" vertical="center" wrapText="1"/>
    </xf>
    <xf numFmtId="164" fontId="7" fillId="9" borderId="25" xfId="0" applyNumberFormat="1" applyFont="1" applyFill="1" applyBorder="1" applyAlignment="1">
      <alignment horizontal="center" vertical="center" wrapText="1"/>
    </xf>
    <xf numFmtId="164" fontId="7" fillId="9" borderId="40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4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685800</xdr:colOff>
      <xdr:row>5</xdr:row>
      <xdr:rowOff>123825</xdr:rowOff>
    </xdr:to>
    <xdr:pic>
      <xdr:nvPicPr>
        <xdr:cNvPr id="2" name="Picture 1" descr="gsastandards_40_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3:D23"/>
  <sheetViews>
    <sheetView topLeftCell="A3" workbookViewId="0" xr3:uid="{AEA406A1-0E4B-5B11-9CD5-51D6E497D94C}">
      <selection activeCell="D32" sqref="D32"/>
    </sheetView>
  </sheetViews>
  <sheetFormatPr defaultColWidth="8.6640625" defaultRowHeight="15"/>
  <cols>
    <col min="1" max="1" width="8.88671875" customWidth="1"/>
    <col min="2" max="2" width="22.5546875" bestFit="1" customWidth="1"/>
    <col min="3" max="3" width="37.33203125" customWidth="1"/>
    <col min="4" max="4" width="22.109375" customWidth="1"/>
  </cols>
  <sheetData>
    <row r="3" spans="1:4" ht="15.75">
      <c r="D3" s="7" t="s">
        <v>0</v>
      </c>
    </row>
    <row r="4" spans="1:4">
      <c r="C4" s="8"/>
      <c r="D4" s="9" t="s">
        <v>1</v>
      </c>
    </row>
    <row r="5" spans="1:4">
      <c r="C5" s="8"/>
      <c r="D5" s="9" t="s">
        <v>2</v>
      </c>
    </row>
    <row r="6" spans="1:4">
      <c r="D6" s="10" t="s">
        <v>3</v>
      </c>
    </row>
    <row r="8" spans="1:4" ht="15.75">
      <c r="A8" s="51" t="s">
        <v>4</v>
      </c>
      <c r="B8" s="52"/>
      <c r="C8" s="52"/>
      <c r="D8" s="52"/>
    </row>
    <row r="9" spans="1:4" ht="15.75" thickBot="1"/>
    <row r="10" spans="1:4" ht="16.5" thickBot="1">
      <c r="A10" s="3" t="s">
        <v>5</v>
      </c>
      <c r="B10" s="4"/>
      <c r="C10" s="4"/>
      <c r="D10" s="5"/>
    </row>
    <row r="11" spans="1:4" ht="15.75" thickBot="1">
      <c r="A11" s="1" t="s">
        <v>6</v>
      </c>
      <c r="B11" s="2" t="s">
        <v>7</v>
      </c>
      <c r="C11" s="2" t="s">
        <v>8</v>
      </c>
      <c r="D11" s="2" t="s">
        <v>9</v>
      </c>
    </row>
    <row r="12" spans="1:4" ht="21" customHeight="1" thickBot="1">
      <c r="A12" s="124" t="str">
        <f>'Contract Year 1 - Detail'!A32</f>
        <v>210000-1</v>
      </c>
      <c r="B12" s="6" t="s">
        <v>10</v>
      </c>
      <c r="C12" s="6" t="s">
        <v>11</v>
      </c>
      <c r="D12" s="125">
        <f>'Contract Year 1 - Detail'!H32</f>
        <v>431474.88</v>
      </c>
    </row>
    <row r="13" spans="1:4" ht="21" customHeight="1">
      <c r="A13" s="124" t="e">
        <f>#REF!</f>
        <v>#REF!</v>
      </c>
      <c r="B13" s="6" t="s">
        <v>10</v>
      </c>
      <c r="C13" s="6" t="s">
        <v>12</v>
      </c>
      <c r="D13" s="125">
        <f>+'Contract Year 2 - Detail'!H32</f>
        <v>367743.76</v>
      </c>
    </row>
    <row r="14" spans="1:4" ht="21" customHeight="1" thickBot="1">
      <c r="A14" s="124" t="e">
        <f>#REF!</f>
        <v>#REF!</v>
      </c>
      <c r="B14" s="6" t="s">
        <v>10</v>
      </c>
      <c r="C14" s="6" t="s">
        <v>13</v>
      </c>
      <c r="D14" s="125" t="e">
        <f>#REF!</f>
        <v>#REF!</v>
      </c>
    </row>
    <row r="15" spans="1:4" ht="21" customHeight="1" thickBot="1">
      <c r="A15" s="124" t="e">
        <f>#REF!</f>
        <v>#REF!</v>
      </c>
      <c r="B15" s="6" t="s">
        <v>10</v>
      </c>
      <c r="C15" s="6" t="s">
        <v>14</v>
      </c>
      <c r="D15" s="125" t="e">
        <f>#REF!</f>
        <v>#REF!</v>
      </c>
    </row>
    <row r="16" spans="1:4" ht="21" customHeight="1" thickBot="1">
      <c r="A16" s="124" t="e">
        <f>#REF!</f>
        <v>#REF!</v>
      </c>
      <c r="B16" s="6" t="s">
        <v>10</v>
      </c>
      <c r="C16" s="6" t="s">
        <v>15</v>
      </c>
      <c r="D16" s="125" t="e">
        <f>#REF!</f>
        <v>#REF!</v>
      </c>
    </row>
    <row r="17" spans="1:4" ht="21" customHeight="1" thickBot="1">
      <c r="A17" s="124" t="e">
        <f>#REF!</f>
        <v>#REF!</v>
      </c>
      <c r="B17" s="6" t="s">
        <v>10</v>
      </c>
      <c r="C17" s="6" t="s">
        <v>16</v>
      </c>
      <c r="D17" s="125" t="e">
        <f>#REF!</f>
        <v>#REF!</v>
      </c>
    </row>
    <row r="18" spans="1:4" ht="21" customHeight="1" thickBot="1">
      <c r="A18" s="124" t="e">
        <f>#REF!</f>
        <v>#REF!</v>
      </c>
      <c r="B18" s="6" t="s">
        <v>10</v>
      </c>
      <c r="C18" s="6" t="s">
        <v>17</v>
      </c>
      <c r="D18" s="125" t="e">
        <f>#REF!</f>
        <v>#REF!</v>
      </c>
    </row>
    <row r="19" spans="1:4" ht="21" customHeight="1" thickBot="1">
      <c r="A19" s="124" t="e">
        <f>#REF!</f>
        <v>#REF!</v>
      </c>
      <c r="B19" s="6" t="s">
        <v>10</v>
      </c>
      <c r="C19" s="6" t="s">
        <v>18</v>
      </c>
      <c r="D19" s="125" t="e">
        <f>#REF!</f>
        <v>#REF!</v>
      </c>
    </row>
    <row r="20" spans="1:4" ht="21" customHeight="1" thickBot="1">
      <c r="A20" s="124" t="e">
        <f>#REF!</f>
        <v>#REF!</v>
      </c>
      <c r="B20" s="6" t="s">
        <v>10</v>
      </c>
      <c r="C20" s="6" t="s">
        <v>19</v>
      </c>
      <c r="D20" s="125" t="e">
        <f>#REF!</f>
        <v>#REF!</v>
      </c>
    </row>
    <row r="21" spans="1:4" ht="21" customHeight="1" thickBot="1">
      <c r="A21" s="124" t="e">
        <f>#REF!</f>
        <v>#REF!</v>
      </c>
      <c r="B21" s="6" t="s">
        <v>10</v>
      </c>
      <c r="C21" s="6" t="s">
        <v>20</v>
      </c>
      <c r="D21" s="125" t="e">
        <f>#REF!</f>
        <v>#REF!</v>
      </c>
    </row>
    <row r="22" spans="1:4" ht="27" customHeight="1" thickBot="1">
      <c r="A22" s="124" t="e">
        <f>#REF!</f>
        <v>#REF!</v>
      </c>
      <c r="B22" s="6" t="s">
        <v>10</v>
      </c>
      <c r="C22" s="6" t="s">
        <v>21</v>
      </c>
      <c r="D22" s="125" t="e">
        <f>#REF!</f>
        <v>#REF!</v>
      </c>
    </row>
    <row r="23" spans="1:4" ht="21" customHeight="1" thickBot="1">
      <c r="A23" s="124" t="s">
        <v>22</v>
      </c>
      <c r="B23" s="6"/>
      <c r="C23" s="6"/>
      <c r="D23" s="126" t="e">
        <f>SUM(D12:D22)</f>
        <v>#REF!</v>
      </c>
    </row>
  </sheetData>
  <mergeCells count="1">
    <mergeCell ref="A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32"/>
  <sheetViews>
    <sheetView topLeftCell="E28" zoomScale="70" zoomScaleNormal="70" zoomScalePageLayoutView="70" workbookViewId="0" xr3:uid="{958C4451-9541-5A59-BF78-D2F731DF1C81}">
      <selection activeCell="H32" sqref="H32"/>
    </sheetView>
  </sheetViews>
  <sheetFormatPr defaultColWidth="8.88671875" defaultRowHeight="18"/>
  <cols>
    <col min="1" max="1" width="12.5546875" style="37" customWidth="1"/>
    <col min="2" max="2" width="23.88671875" style="37" customWidth="1"/>
    <col min="3" max="3" width="65.6640625" style="45" customWidth="1"/>
    <col min="4" max="4" width="56.5546875" style="38" customWidth="1"/>
    <col min="5" max="5" width="14.109375" style="39" customWidth="1"/>
    <col min="6" max="6" width="13.109375" style="39" customWidth="1"/>
    <col min="7" max="7" width="19.109375" style="39" customWidth="1"/>
    <col min="8" max="8" width="21.5546875" style="37" customWidth="1"/>
    <col min="9" max="9" width="19.6640625" style="40" customWidth="1"/>
    <col min="10" max="10" width="13.5546875" style="14" customWidth="1"/>
    <col min="11" max="11" width="20.33203125" style="14" customWidth="1"/>
    <col min="12" max="20" width="20.6640625" style="14" customWidth="1"/>
    <col min="21" max="16384" width="8.88671875" style="14"/>
  </cols>
  <sheetData>
    <row r="1" spans="1:20" ht="27.75" customHeight="1" thickBot="1">
      <c r="A1" s="93" t="s">
        <v>23</v>
      </c>
      <c r="B1" s="94"/>
      <c r="C1" s="94"/>
      <c r="D1" s="94"/>
      <c r="E1" s="94"/>
      <c r="F1" s="94"/>
      <c r="G1" s="94"/>
      <c r="H1" s="94"/>
      <c r="I1" s="11"/>
      <c r="J1" s="12"/>
      <c r="K1" s="12" t="s">
        <v>24</v>
      </c>
      <c r="L1" s="12"/>
      <c r="M1" s="12"/>
      <c r="N1" s="12"/>
      <c r="O1" s="12"/>
      <c r="P1" s="12"/>
      <c r="Q1" s="12"/>
      <c r="R1" s="12"/>
      <c r="S1" s="12"/>
      <c r="T1" s="13"/>
    </row>
    <row r="2" spans="1:20" ht="15.75" customHeight="1">
      <c r="A2" s="95" t="s">
        <v>6</v>
      </c>
      <c r="B2" s="95" t="s">
        <v>7</v>
      </c>
      <c r="C2" s="95" t="s">
        <v>25</v>
      </c>
      <c r="D2" s="49"/>
      <c r="E2" s="95" t="s">
        <v>26</v>
      </c>
      <c r="F2" s="95" t="s">
        <v>27</v>
      </c>
      <c r="G2" s="95" t="s">
        <v>28</v>
      </c>
      <c r="H2" s="95" t="s">
        <v>29</v>
      </c>
      <c r="I2" s="53" t="s">
        <v>30</v>
      </c>
      <c r="J2" s="53" t="s">
        <v>31</v>
      </c>
      <c r="K2" s="15"/>
      <c r="L2" s="16"/>
      <c r="M2" s="16"/>
      <c r="N2" s="16"/>
      <c r="O2" s="16"/>
      <c r="P2" s="16"/>
      <c r="Q2" s="16"/>
      <c r="R2" s="16"/>
      <c r="S2" s="16"/>
      <c r="T2" s="17"/>
    </row>
    <row r="3" spans="1:20" ht="102.75" customHeight="1" thickBot="1">
      <c r="A3" s="96"/>
      <c r="B3" s="96"/>
      <c r="C3" s="97"/>
      <c r="D3" s="50" t="s">
        <v>32</v>
      </c>
      <c r="E3" s="96" t="s">
        <v>26</v>
      </c>
      <c r="F3" s="96"/>
      <c r="G3" s="96"/>
      <c r="H3" s="96"/>
      <c r="I3" s="54"/>
      <c r="J3" s="54"/>
      <c r="K3" s="18" t="s">
        <v>33</v>
      </c>
      <c r="L3" s="19"/>
      <c r="M3" s="19"/>
      <c r="N3" s="19"/>
      <c r="O3" s="19"/>
      <c r="P3" s="19"/>
      <c r="Q3" s="19"/>
      <c r="R3" s="19"/>
      <c r="S3" s="19"/>
      <c r="T3" s="20"/>
    </row>
    <row r="4" spans="1:20" ht="69" customHeight="1" thickTop="1" thickBot="1">
      <c r="A4" s="98" t="s">
        <v>34</v>
      </c>
      <c r="B4" s="80" t="s">
        <v>35</v>
      </c>
      <c r="C4" s="83"/>
      <c r="D4" s="84"/>
      <c r="E4" s="74"/>
      <c r="F4" s="77"/>
      <c r="G4" s="55"/>
      <c r="H4" s="57">
        <v>10920.96</v>
      </c>
      <c r="I4" s="60">
        <f>SUM(K6:T6)</f>
        <v>0</v>
      </c>
      <c r="J4" s="42" t="s">
        <v>36</v>
      </c>
      <c r="K4" s="46" t="s">
        <v>37</v>
      </c>
      <c r="L4" s="46" t="s">
        <v>38</v>
      </c>
      <c r="M4" s="46" t="s">
        <v>38</v>
      </c>
      <c r="N4" s="46" t="s">
        <v>38</v>
      </c>
      <c r="O4" s="46" t="s">
        <v>38</v>
      </c>
      <c r="P4" s="46" t="s">
        <v>38</v>
      </c>
      <c r="Q4" s="46" t="s">
        <v>38</v>
      </c>
      <c r="R4" s="46" t="s">
        <v>38</v>
      </c>
      <c r="S4" s="46" t="s">
        <v>38</v>
      </c>
      <c r="T4" s="46" t="s">
        <v>38</v>
      </c>
    </row>
    <row r="5" spans="1:20" ht="69" customHeight="1" thickTop="1" thickBot="1">
      <c r="A5" s="99"/>
      <c r="B5" s="81"/>
      <c r="C5" s="83"/>
      <c r="D5" s="85"/>
      <c r="E5" s="75"/>
      <c r="F5" s="78"/>
      <c r="G5" s="56"/>
      <c r="H5" s="58"/>
      <c r="I5" s="61"/>
      <c r="J5" s="42" t="s">
        <v>39</v>
      </c>
      <c r="K5" s="41" t="e">
        <f>HLOOKUP('Contract Year 1 - Detail'!K4,#REF!,2,FALSE)</f>
        <v>#REF!</v>
      </c>
      <c r="L5" s="41" t="e">
        <f>HLOOKUP('Contract Year 1 - Detail'!L4,#REF!,2,FALSE)</f>
        <v>#REF!</v>
      </c>
      <c r="M5" s="41" t="e">
        <f>HLOOKUP('Contract Year 1 - Detail'!M4,#REF!,2,FALSE)</f>
        <v>#REF!</v>
      </c>
      <c r="N5" s="41" t="e">
        <f>HLOOKUP('Contract Year 1 - Detail'!N4,#REF!,2,FALSE)</f>
        <v>#REF!</v>
      </c>
      <c r="O5" s="41" t="e">
        <f>HLOOKUP('Contract Year 1 - Detail'!O4,#REF!,2,FALSE)</f>
        <v>#REF!</v>
      </c>
      <c r="P5" s="41" t="e">
        <f>HLOOKUP('Contract Year 1 - Detail'!P4,#REF!,2,FALSE)</f>
        <v>#REF!</v>
      </c>
      <c r="Q5" s="41" t="e">
        <f>HLOOKUP('Contract Year 1 - Detail'!Q4,#REF!,2,FALSE)</f>
        <v>#REF!</v>
      </c>
      <c r="R5" s="41" t="e">
        <f>HLOOKUP('Contract Year 1 - Detail'!R4,#REF!,2,FALSE)</f>
        <v>#REF!</v>
      </c>
      <c r="S5" s="41" t="e">
        <f>HLOOKUP('Contract Year 1 - Detail'!S4,#REF!,2,FALSE)</f>
        <v>#REF!</v>
      </c>
      <c r="T5" s="41" t="e">
        <f>HLOOKUP('Contract Year 1 - Detail'!T4,#REF!,2,FALSE)</f>
        <v>#REF!</v>
      </c>
    </row>
    <row r="6" spans="1:20" ht="69" customHeight="1" thickTop="1" thickBot="1">
      <c r="A6" s="100"/>
      <c r="B6" s="82"/>
      <c r="C6" s="83"/>
      <c r="D6" s="86"/>
      <c r="E6" s="76"/>
      <c r="F6" s="79"/>
      <c r="G6" s="67"/>
      <c r="H6" s="59"/>
      <c r="I6" s="62">
        <f>SUM(K6:T6)</f>
        <v>0</v>
      </c>
      <c r="J6" s="42" t="s">
        <v>40</v>
      </c>
      <c r="K6" s="41">
        <v>0</v>
      </c>
      <c r="L6" s="41" t="s">
        <v>41</v>
      </c>
      <c r="M6" s="41" t="s">
        <v>41</v>
      </c>
      <c r="N6" s="41" t="s">
        <v>41</v>
      </c>
      <c r="O6" s="41" t="s">
        <v>41</v>
      </c>
      <c r="P6" s="41" t="s">
        <v>41</v>
      </c>
      <c r="Q6" s="41" t="s">
        <v>41</v>
      </c>
      <c r="R6" s="41" t="s">
        <v>41</v>
      </c>
      <c r="S6" s="41" t="s">
        <v>41</v>
      </c>
      <c r="T6" s="41" t="s">
        <v>41</v>
      </c>
    </row>
    <row r="7" spans="1:20" ht="69" customHeight="1" thickTop="1" thickBot="1">
      <c r="A7" s="98" t="s">
        <v>42</v>
      </c>
      <c r="B7" s="80" t="s">
        <v>43</v>
      </c>
      <c r="C7" s="83"/>
      <c r="D7" s="84"/>
      <c r="E7" s="74"/>
      <c r="F7" s="77"/>
      <c r="G7" s="55"/>
      <c r="H7" s="57">
        <v>5460.48</v>
      </c>
      <c r="I7" s="60">
        <f t="shared" ref="I7" si="0">SUM(K9:T9)</f>
        <v>0</v>
      </c>
      <c r="J7" s="42" t="s">
        <v>36</v>
      </c>
      <c r="K7" s="41" t="s">
        <v>37</v>
      </c>
      <c r="L7" s="41" t="s">
        <v>38</v>
      </c>
      <c r="M7" s="41" t="s">
        <v>38</v>
      </c>
      <c r="N7" s="41" t="s">
        <v>38</v>
      </c>
      <c r="O7" s="41" t="s">
        <v>38</v>
      </c>
      <c r="P7" s="41" t="s">
        <v>38</v>
      </c>
      <c r="Q7" s="41" t="s">
        <v>38</v>
      </c>
      <c r="R7" s="41" t="s">
        <v>38</v>
      </c>
      <c r="S7" s="41" t="s">
        <v>38</v>
      </c>
      <c r="T7" s="41" t="s">
        <v>38</v>
      </c>
    </row>
    <row r="8" spans="1:20" ht="69" customHeight="1" thickTop="1" thickBot="1">
      <c r="A8" s="99"/>
      <c r="B8" s="81"/>
      <c r="C8" s="83"/>
      <c r="D8" s="85"/>
      <c r="E8" s="75"/>
      <c r="F8" s="78"/>
      <c r="G8" s="56"/>
      <c r="H8" s="58"/>
      <c r="I8" s="61"/>
      <c r="J8" s="42" t="s">
        <v>39</v>
      </c>
      <c r="K8" s="41" t="e">
        <f>HLOOKUP('Contract Year 1 - Detail'!K7,#REF!,2,FALSE)</f>
        <v>#REF!</v>
      </c>
      <c r="L8" s="41" t="e">
        <f>HLOOKUP('Contract Year 1 - Detail'!L7,#REF!,2,FALSE)</f>
        <v>#REF!</v>
      </c>
      <c r="M8" s="41" t="e">
        <f>HLOOKUP('Contract Year 1 - Detail'!M7,#REF!,2,FALSE)</f>
        <v>#REF!</v>
      </c>
      <c r="N8" s="41" t="e">
        <f>HLOOKUP('Contract Year 1 - Detail'!N7,#REF!,2,FALSE)</f>
        <v>#REF!</v>
      </c>
      <c r="O8" s="41" t="e">
        <f>HLOOKUP('Contract Year 1 - Detail'!O7,#REF!,2,FALSE)</f>
        <v>#REF!</v>
      </c>
      <c r="P8" s="41" t="e">
        <f>HLOOKUP('Contract Year 1 - Detail'!P7,#REF!,2,FALSE)</f>
        <v>#REF!</v>
      </c>
      <c r="Q8" s="41" t="e">
        <f>HLOOKUP('Contract Year 1 - Detail'!Q7,#REF!,2,FALSE)</f>
        <v>#REF!</v>
      </c>
      <c r="R8" s="41" t="e">
        <f>HLOOKUP('Contract Year 1 - Detail'!R7,#REF!,2,FALSE)</f>
        <v>#REF!</v>
      </c>
      <c r="S8" s="41" t="e">
        <f>HLOOKUP('Contract Year 1 - Detail'!S7,#REF!,2,FALSE)</f>
        <v>#REF!</v>
      </c>
      <c r="T8" s="41" t="e">
        <f>HLOOKUP('Contract Year 1 - Detail'!T7,#REF!,2,FALSE)</f>
        <v>#REF!</v>
      </c>
    </row>
    <row r="9" spans="1:20" ht="69" customHeight="1" thickTop="1" thickBot="1">
      <c r="A9" s="100"/>
      <c r="B9" s="82"/>
      <c r="C9" s="83"/>
      <c r="D9" s="86"/>
      <c r="E9" s="76"/>
      <c r="F9" s="78"/>
      <c r="G9" s="101"/>
      <c r="H9" s="59"/>
      <c r="I9" s="62">
        <f t="shared" ref="I9" si="1">SUM(K9:T9)</f>
        <v>0</v>
      </c>
      <c r="J9" s="42" t="s">
        <v>40</v>
      </c>
      <c r="K9" s="47">
        <v>0</v>
      </c>
      <c r="L9" s="47" t="s">
        <v>41</v>
      </c>
      <c r="M9" s="47" t="s">
        <v>41</v>
      </c>
      <c r="N9" s="47" t="s">
        <v>41</v>
      </c>
      <c r="O9" s="47" t="s">
        <v>41</v>
      </c>
      <c r="P9" s="47" t="s">
        <v>41</v>
      </c>
      <c r="Q9" s="47" t="s">
        <v>41</v>
      </c>
      <c r="R9" s="47" t="s">
        <v>41</v>
      </c>
      <c r="S9" s="47" t="s">
        <v>41</v>
      </c>
      <c r="T9" s="47" t="s">
        <v>41</v>
      </c>
    </row>
    <row r="10" spans="1:20" ht="69" customHeight="1" thickTop="1" thickBot="1">
      <c r="A10" s="98" t="s">
        <v>44</v>
      </c>
      <c r="B10" s="80" t="s">
        <v>45</v>
      </c>
      <c r="C10" s="83"/>
      <c r="D10" s="87"/>
      <c r="E10" s="102"/>
      <c r="F10" s="90"/>
      <c r="G10" s="68"/>
      <c r="H10" s="55">
        <v>52545.599999999999</v>
      </c>
      <c r="I10" s="71"/>
      <c r="J10" s="21" t="s">
        <v>36</v>
      </c>
      <c r="K10" s="48"/>
      <c r="L10" s="48" t="s">
        <v>38</v>
      </c>
      <c r="M10" s="48" t="s">
        <v>38</v>
      </c>
      <c r="N10" s="48" t="s">
        <v>38</v>
      </c>
      <c r="O10" s="48" t="s">
        <v>38</v>
      </c>
      <c r="P10" s="48" t="s">
        <v>38</v>
      </c>
      <c r="Q10" s="48" t="s">
        <v>38</v>
      </c>
      <c r="R10" s="48" t="s">
        <v>38</v>
      </c>
      <c r="S10" s="48" t="s">
        <v>38</v>
      </c>
      <c r="T10" s="48" t="s">
        <v>38</v>
      </c>
    </row>
    <row r="11" spans="1:20" ht="69" customHeight="1" thickTop="1" thickBot="1">
      <c r="A11" s="99"/>
      <c r="B11" s="81"/>
      <c r="C11" s="83"/>
      <c r="D11" s="88"/>
      <c r="E11" s="103"/>
      <c r="F11" s="91"/>
      <c r="G11" s="69"/>
      <c r="H11" s="56"/>
      <c r="I11" s="72"/>
      <c r="J11" s="21" t="s">
        <v>39</v>
      </c>
      <c r="K11" s="22"/>
      <c r="L11" s="22" t="e">
        <f>HLOOKUP('Contract Year 1 - Detail'!L10,#REF!,2,FALSE)</f>
        <v>#REF!</v>
      </c>
      <c r="M11" s="22" t="e">
        <f>HLOOKUP('Contract Year 1 - Detail'!M10,#REF!,2,FALSE)</f>
        <v>#REF!</v>
      </c>
      <c r="N11" s="22" t="e">
        <f>HLOOKUP('Contract Year 1 - Detail'!N10,#REF!,2,FALSE)</f>
        <v>#REF!</v>
      </c>
      <c r="O11" s="22" t="e">
        <f>HLOOKUP('Contract Year 1 - Detail'!O10,#REF!,2,FALSE)</f>
        <v>#REF!</v>
      </c>
      <c r="P11" s="22" t="e">
        <f>HLOOKUP('Contract Year 1 - Detail'!P10,#REF!,2,FALSE)</f>
        <v>#REF!</v>
      </c>
      <c r="Q11" s="22" t="e">
        <f>HLOOKUP('Contract Year 1 - Detail'!Q10,#REF!,2,FALSE)</f>
        <v>#REF!</v>
      </c>
      <c r="R11" s="22" t="e">
        <f>HLOOKUP('Contract Year 1 - Detail'!R10,#REF!,2,FALSE)</f>
        <v>#REF!</v>
      </c>
      <c r="S11" s="22" t="e">
        <f>HLOOKUP('Contract Year 1 - Detail'!S10,#REF!,2,FALSE)</f>
        <v>#REF!</v>
      </c>
      <c r="T11" s="22" t="e">
        <f>HLOOKUP('Contract Year 1 - Detail'!T10,#REF!,2,FALSE)</f>
        <v>#REF!</v>
      </c>
    </row>
    <row r="12" spans="1:20" ht="69" customHeight="1" thickTop="1" thickBot="1">
      <c r="A12" s="100"/>
      <c r="B12" s="82"/>
      <c r="C12" s="83"/>
      <c r="D12" s="89"/>
      <c r="E12" s="104"/>
      <c r="F12" s="92"/>
      <c r="G12" s="70"/>
      <c r="H12" s="56"/>
      <c r="I12" s="73"/>
      <c r="J12" s="23" t="s">
        <v>40</v>
      </c>
      <c r="K12" s="48"/>
      <c r="L12" s="24" t="s">
        <v>46</v>
      </c>
      <c r="M12" s="24" t="s">
        <v>46</v>
      </c>
      <c r="N12" s="24" t="s">
        <v>46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</row>
    <row r="13" spans="1:20" ht="69" customHeight="1" thickTop="1" thickBot="1">
      <c r="A13" s="98" t="s">
        <v>47</v>
      </c>
      <c r="B13" s="80" t="s">
        <v>48</v>
      </c>
      <c r="C13" s="83"/>
      <c r="D13" s="87"/>
      <c r="E13" s="74"/>
      <c r="F13" s="78"/>
      <c r="G13" s="66"/>
      <c r="H13" s="57">
        <v>3550.24</v>
      </c>
      <c r="I13" s="63"/>
      <c r="J13" s="21" t="s">
        <v>36</v>
      </c>
      <c r="K13" s="48"/>
      <c r="L13" s="48" t="s">
        <v>38</v>
      </c>
      <c r="M13" s="48" t="s">
        <v>38</v>
      </c>
      <c r="N13" s="48" t="s">
        <v>38</v>
      </c>
      <c r="O13" s="48" t="s">
        <v>38</v>
      </c>
      <c r="P13" s="48" t="s">
        <v>38</v>
      </c>
      <c r="Q13" s="48" t="s">
        <v>38</v>
      </c>
      <c r="R13" s="48" t="s">
        <v>38</v>
      </c>
      <c r="S13" s="48" t="s">
        <v>38</v>
      </c>
      <c r="T13" s="48" t="s">
        <v>38</v>
      </c>
    </row>
    <row r="14" spans="1:20" ht="69" customHeight="1" thickTop="1" thickBot="1">
      <c r="A14" s="99"/>
      <c r="B14" s="81"/>
      <c r="C14" s="83"/>
      <c r="D14" s="88"/>
      <c r="E14" s="75"/>
      <c r="F14" s="78"/>
      <c r="G14" s="56"/>
      <c r="H14" s="58"/>
      <c r="I14" s="64"/>
      <c r="J14" s="21" t="s">
        <v>39</v>
      </c>
      <c r="K14" s="22"/>
      <c r="L14" s="22" t="e">
        <f>HLOOKUP('Contract Year 1 - Detail'!L13,#REF!,2,FALSE)</f>
        <v>#REF!</v>
      </c>
      <c r="M14" s="22" t="e">
        <f>HLOOKUP('Contract Year 1 - Detail'!M13,#REF!,2,FALSE)</f>
        <v>#REF!</v>
      </c>
      <c r="N14" s="22" t="e">
        <f>HLOOKUP('Contract Year 1 - Detail'!N13,#REF!,2,FALSE)</f>
        <v>#REF!</v>
      </c>
      <c r="O14" s="22" t="e">
        <f>HLOOKUP('Contract Year 1 - Detail'!O13,#REF!,2,FALSE)</f>
        <v>#REF!</v>
      </c>
      <c r="P14" s="22" t="e">
        <f>HLOOKUP('Contract Year 1 - Detail'!P13,#REF!,2,FALSE)</f>
        <v>#REF!</v>
      </c>
      <c r="Q14" s="22" t="e">
        <f>HLOOKUP('Contract Year 1 - Detail'!Q13,#REF!,2,FALSE)</f>
        <v>#REF!</v>
      </c>
      <c r="R14" s="22" t="e">
        <f>HLOOKUP('Contract Year 1 - Detail'!R13,#REF!,2,FALSE)</f>
        <v>#REF!</v>
      </c>
      <c r="S14" s="22" t="e">
        <f>HLOOKUP('Contract Year 1 - Detail'!S13,#REF!,2,FALSE)</f>
        <v>#REF!</v>
      </c>
      <c r="T14" s="22" t="e">
        <f>HLOOKUP('Contract Year 1 - Detail'!T13,#REF!,2,FALSE)</f>
        <v>#REF!</v>
      </c>
    </row>
    <row r="15" spans="1:20" ht="69" customHeight="1" thickTop="1" thickBot="1">
      <c r="A15" s="100"/>
      <c r="B15" s="82"/>
      <c r="C15" s="83"/>
      <c r="D15" s="89"/>
      <c r="E15" s="76"/>
      <c r="F15" s="79"/>
      <c r="G15" s="67"/>
      <c r="H15" s="59"/>
      <c r="I15" s="65"/>
      <c r="J15" s="23" t="s">
        <v>40</v>
      </c>
      <c r="K15" s="48"/>
      <c r="L15" s="24" t="s">
        <v>46</v>
      </c>
      <c r="M15" s="24" t="s">
        <v>46</v>
      </c>
      <c r="N15" s="24" t="s">
        <v>46</v>
      </c>
      <c r="O15" s="24" t="s">
        <v>46</v>
      </c>
      <c r="P15" s="24" t="s">
        <v>46</v>
      </c>
      <c r="Q15" s="24" t="s">
        <v>46</v>
      </c>
      <c r="R15" s="24" t="s">
        <v>46</v>
      </c>
      <c r="S15" s="24" t="s">
        <v>46</v>
      </c>
      <c r="T15" s="24" t="s">
        <v>46</v>
      </c>
    </row>
    <row r="16" spans="1:20" ht="69" customHeight="1" thickTop="1" thickBot="1">
      <c r="A16" s="98" t="s">
        <v>49</v>
      </c>
      <c r="B16" s="80" t="s">
        <v>50</v>
      </c>
      <c r="C16" s="105"/>
      <c r="D16" s="87"/>
      <c r="E16" s="74"/>
      <c r="F16" s="77"/>
      <c r="G16" s="55"/>
      <c r="H16" s="57">
        <v>43790</v>
      </c>
      <c r="I16" s="71"/>
      <c r="J16" s="21" t="s">
        <v>36</v>
      </c>
      <c r="K16" s="48"/>
      <c r="L16" s="48" t="s">
        <v>38</v>
      </c>
      <c r="M16" s="48" t="s">
        <v>38</v>
      </c>
      <c r="N16" s="48" t="s">
        <v>38</v>
      </c>
      <c r="O16" s="48" t="s">
        <v>38</v>
      </c>
      <c r="P16" s="48" t="s">
        <v>38</v>
      </c>
      <c r="Q16" s="48" t="s">
        <v>38</v>
      </c>
      <c r="R16" s="48" t="s">
        <v>38</v>
      </c>
      <c r="S16" s="48" t="s">
        <v>38</v>
      </c>
      <c r="T16" s="48" t="s">
        <v>38</v>
      </c>
    </row>
    <row r="17" spans="1:20" ht="69" customHeight="1" thickTop="1" thickBot="1">
      <c r="A17" s="99"/>
      <c r="B17" s="81"/>
      <c r="C17" s="105"/>
      <c r="D17" s="88"/>
      <c r="E17" s="75"/>
      <c r="F17" s="78"/>
      <c r="G17" s="56"/>
      <c r="H17" s="58"/>
      <c r="I17" s="72"/>
      <c r="J17" s="21" t="s">
        <v>39</v>
      </c>
      <c r="K17" s="22"/>
      <c r="L17" s="22" t="e">
        <f>HLOOKUP('Contract Year 1 - Detail'!L16,#REF!,2,FALSE)</f>
        <v>#REF!</v>
      </c>
      <c r="M17" s="22" t="e">
        <f>HLOOKUP('Contract Year 1 - Detail'!M16,#REF!,2,FALSE)</f>
        <v>#REF!</v>
      </c>
      <c r="N17" s="22" t="e">
        <f>HLOOKUP('Contract Year 1 - Detail'!N16,#REF!,2,FALSE)</f>
        <v>#REF!</v>
      </c>
      <c r="O17" s="22" t="e">
        <f>HLOOKUP('Contract Year 1 - Detail'!O16,#REF!,2,FALSE)</f>
        <v>#REF!</v>
      </c>
      <c r="P17" s="22" t="e">
        <f>HLOOKUP('Contract Year 1 - Detail'!P16,#REF!,2,FALSE)</f>
        <v>#REF!</v>
      </c>
      <c r="Q17" s="22" t="e">
        <f>HLOOKUP('Contract Year 1 - Detail'!Q16,#REF!,2,FALSE)</f>
        <v>#REF!</v>
      </c>
      <c r="R17" s="22" t="e">
        <f>HLOOKUP('Contract Year 1 - Detail'!R16,#REF!,2,FALSE)</f>
        <v>#REF!</v>
      </c>
      <c r="S17" s="22" t="e">
        <f>HLOOKUP('Contract Year 1 - Detail'!S16,#REF!,2,FALSE)</f>
        <v>#REF!</v>
      </c>
      <c r="T17" s="22" t="e">
        <f>HLOOKUP('Contract Year 1 - Detail'!T16,#REF!,2,FALSE)</f>
        <v>#REF!</v>
      </c>
    </row>
    <row r="18" spans="1:20" ht="69" customHeight="1" thickTop="1" thickBot="1">
      <c r="A18" s="100"/>
      <c r="B18" s="82"/>
      <c r="C18" s="105"/>
      <c r="D18" s="89"/>
      <c r="E18" s="76"/>
      <c r="F18" s="79"/>
      <c r="G18" s="67"/>
      <c r="H18" s="59"/>
      <c r="I18" s="73"/>
      <c r="J18" s="23" t="s">
        <v>40</v>
      </c>
      <c r="K18" s="48"/>
      <c r="L18" s="24" t="s">
        <v>46</v>
      </c>
      <c r="M18" s="24" t="s">
        <v>46</v>
      </c>
      <c r="N18" s="24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</row>
    <row r="19" spans="1:20" ht="69" customHeight="1" thickTop="1" thickBot="1">
      <c r="A19" s="98" t="s">
        <v>51</v>
      </c>
      <c r="B19" s="80" t="s">
        <v>52</v>
      </c>
      <c r="C19" s="105"/>
      <c r="D19" s="87"/>
      <c r="E19" s="74"/>
      <c r="F19" s="77"/>
      <c r="G19" s="55"/>
      <c r="H19" s="57">
        <v>300030</v>
      </c>
      <c r="I19" s="71"/>
      <c r="J19" s="21" t="s">
        <v>36</v>
      </c>
      <c r="K19" s="48"/>
      <c r="L19" s="48" t="s">
        <v>38</v>
      </c>
      <c r="M19" s="48" t="s">
        <v>38</v>
      </c>
      <c r="N19" s="48" t="s">
        <v>38</v>
      </c>
      <c r="O19" s="48" t="s">
        <v>38</v>
      </c>
      <c r="P19" s="48" t="s">
        <v>38</v>
      </c>
      <c r="Q19" s="48" t="s">
        <v>38</v>
      </c>
      <c r="R19" s="48" t="s">
        <v>38</v>
      </c>
      <c r="S19" s="48" t="s">
        <v>38</v>
      </c>
      <c r="T19" s="48" t="s">
        <v>38</v>
      </c>
    </row>
    <row r="20" spans="1:20" ht="69" customHeight="1" thickTop="1" thickBot="1">
      <c r="A20" s="99"/>
      <c r="B20" s="81"/>
      <c r="C20" s="105"/>
      <c r="D20" s="88"/>
      <c r="E20" s="75"/>
      <c r="F20" s="78"/>
      <c r="G20" s="56"/>
      <c r="H20" s="58"/>
      <c r="I20" s="72"/>
      <c r="J20" s="21" t="s">
        <v>39</v>
      </c>
      <c r="K20" s="22"/>
      <c r="L20" s="22" t="e">
        <f>HLOOKUP('Contract Year 1 - Detail'!L19,#REF!,2,FALSE)</f>
        <v>#REF!</v>
      </c>
      <c r="M20" s="22" t="e">
        <f>HLOOKUP('Contract Year 1 - Detail'!M19,#REF!,2,FALSE)</f>
        <v>#REF!</v>
      </c>
      <c r="N20" s="22" t="e">
        <f>HLOOKUP('Contract Year 1 - Detail'!N19,#REF!,2,FALSE)</f>
        <v>#REF!</v>
      </c>
      <c r="O20" s="22" t="e">
        <f>HLOOKUP('Contract Year 1 - Detail'!O19,#REF!,2,FALSE)</f>
        <v>#REF!</v>
      </c>
      <c r="P20" s="22" t="e">
        <f>HLOOKUP('Contract Year 1 - Detail'!P19,#REF!,2,FALSE)</f>
        <v>#REF!</v>
      </c>
      <c r="Q20" s="22" t="e">
        <f>HLOOKUP('Contract Year 1 - Detail'!Q19,#REF!,2,FALSE)</f>
        <v>#REF!</v>
      </c>
      <c r="R20" s="22" t="e">
        <f>HLOOKUP('Contract Year 1 - Detail'!R19,#REF!,2,FALSE)</f>
        <v>#REF!</v>
      </c>
      <c r="S20" s="22" t="e">
        <f>HLOOKUP('Contract Year 1 - Detail'!S19,#REF!,2,FALSE)</f>
        <v>#REF!</v>
      </c>
      <c r="T20" s="22" t="e">
        <f>HLOOKUP('Contract Year 1 - Detail'!T19,#REF!,2,FALSE)</f>
        <v>#REF!</v>
      </c>
    </row>
    <row r="21" spans="1:20" ht="69" customHeight="1" thickTop="1" thickBot="1">
      <c r="A21" s="100"/>
      <c r="B21" s="82"/>
      <c r="C21" s="105"/>
      <c r="D21" s="89"/>
      <c r="E21" s="76"/>
      <c r="F21" s="79"/>
      <c r="G21" s="56"/>
      <c r="H21" s="59"/>
      <c r="I21" s="73"/>
      <c r="J21" s="23" t="s">
        <v>40</v>
      </c>
      <c r="K21" s="48"/>
      <c r="L21" s="24" t="s">
        <v>46</v>
      </c>
      <c r="M21" s="24" t="s">
        <v>46</v>
      </c>
      <c r="N21" s="24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</row>
    <row r="22" spans="1:20" ht="69" customHeight="1" thickTop="1" thickBot="1">
      <c r="A22" s="98" t="s">
        <v>53</v>
      </c>
      <c r="B22" s="80" t="s">
        <v>54</v>
      </c>
      <c r="C22" s="105"/>
      <c r="D22" s="101"/>
      <c r="E22" s="109"/>
      <c r="F22" s="77"/>
      <c r="G22" s="55"/>
      <c r="H22" s="57">
        <v>0</v>
      </c>
      <c r="I22" s="60">
        <f t="shared" ref="I22" si="2">SUM(K24:T24)</f>
        <v>0</v>
      </c>
      <c r="J22" s="42" t="s">
        <v>36</v>
      </c>
      <c r="K22" s="46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6" t="s">
        <v>38</v>
      </c>
      <c r="Q22" s="46" t="s">
        <v>38</v>
      </c>
      <c r="R22" s="46" t="s">
        <v>38</v>
      </c>
      <c r="S22" s="46" t="s">
        <v>38</v>
      </c>
      <c r="T22" s="46" t="s">
        <v>38</v>
      </c>
    </row>
    <row r="23" spans="1:20" ht="69" customHeight="1" thickTop="1" thickBot="1">
      <c r="A23" s="99"/>
      <c r="B23" s="81"/>
      <c r="C23" s="105"/>
      <c r="D23" s="112"/>
      <c r="E23" s="110"/>
      <c r="F23" s="78"/>
      <c r="G23" s="56"/>
      <c r="H23" s="58"/>
      <c r="I23" s="61"/>
      <c r="J23" s="42" t="s">
        <v>39</v>
      </c>
      <c r="K23" s="41" t="e">
        <f>HLOOKUP('Contract Year 1 - Detail'!K22,#REF!,2,FALSE)</f>
        <v>#REF!</v>
      </c>
      <c r="L23" s="41" t="e">
        <f>HLOOKUP('Contract Year 1 - Detail'!L22,#REF!,2,FALSE)</f>
        <v>#REF!</v>
      </c>
      <c r="M23" s="41" t="e">
        <f>HLOOKUP('Contract Year 1 - Detail'!M22,#REF!,2,FALSE)</f>
        <v>#REF!</v>
      </c>
      <c r="N23" s="41" t="e">
        <f>HLOOKUP('Contract Year 1 - Detail'!N22,#REF!,2,FALSE)</f>
        <v>#REF!</v>
      </c>
      <c r="O23" s="41" t="e">
        <f>HLOOKUP('Contract Year 1 - Detail'!O22,#REF!,2,FALSE)</f>
        <v>#REF!</v>
      </c>
      <c r="P23" s="41" t="e">
        <f>HLOOKUP('Contract Year 1 - Detail'!P22,#REF!,2,FALSE)</f>
        <v>#REF!</v>
      </c>
      <c r="Q23" s="41" t="e">
        <f>HLOOKUP('Contract Year 1 - Detail'!Q22,#REF!,2,FALSE)</f>
        <v>#REF!</v>
      </c>
      <c r="R23" s="41" t="e">
        <f>HLOOKUP('Contract Year 1 - Detail'!R22,#REF!,2,FALSE)</f>
        <v>#REF!</v>
      </c>
      <c r="S23" s="41" t="e">
        <f>HLOOKUP('Contract Year 1 - Detail'!S22,#REF!,2,FALSE)</f>
        <v>#REF!</v>
      </c>
      <c r="T23" s="41" t="e">
        <f>HLOOKUP('Contract Year 1 - Detail'!T22,#REF!,2,FALSE)</f>
        <v>#REF!</v>
      </c>
    </row>
    <row r="24" spans="1:20" ht="69" customHeight="1" thickTop="1" thickBot="1">
      <c r="A24" s="100"/>
      <c r="B24" s="82"/>
      <c r="C24" s="105"/>
      <c r="D24" s="113"/>
      <c r="E24" s="111"/>
      <c r="F24" s="78"/>
      <c r="G24" s="56"/>
      <c r="H24" s="59"/>
      <c r="I24" s="62">
        <f t="shared" ref="I24" si="3">SUM(K24:T24)</f>
        <v>0</v>
      </c>
      <c r="J24" s="42" t="s">
        <v>40</v>
      </c>
      <c r="K24" s="47">
        <v>0</v>
      </c>
      <c r="L24" s="47" t="s">
        <v>41</v>
      </c>
      <c r="M24" s="47" t="s">
        <v>41</v>
      </c>
      <c r="N24" s="47" t="s">
        <v>41</v>
      </c>
      <c r="O24" s="47" t="s">
        <v>41</v>
      </c>
      <c r="P24" s="47" t="s">
        <v>41</v>
      </c>
      <c r="Q24" s="47" t="s">
        <v>41</v>
      </c>
      <c r="R24" s="47" t="s">
        <v>41</v>
      </c>
      <c r="S24" s="47" t="s">
        <v>41</v>
      </c>
      <c r="T24" s="47" t="s">
        <v>41</v>
      </c>
    </row>
    <row r="25" spans="1:20" ht="69" customHeight="1" thickTop="1" thickBot="1">
      <c r="A25" s="98" t="s">
        <v>55</v>
      </c>
      <c r="B25" s="80" t="s">
        <v>56</v>
      </c>
      <c r="C25" s="105"/>
      <c r="D25" s="87"/>
      <c r="E25" s="106"/>
      <c r="F25" s="90"/>
      <c r="G25" s="68"/>
      <c r="H25" s="55">
        <v>15177.6</v>
      </c>
      <c r="I25" s="71"/>
      <c r="J25" s="21" t="s">
        <v>36</v>
      </c>
      <c r="K25" s="48"/>
      <c r="L25" s="48" t="s">
        <v>38</v>
      </c>
      <c r="M25" s="48" t="s">
        <v>38</v>
      </c>
      <c r="N25" s="48" t="s">
        <v>38</v>
      </c>
      <c r="O25" s="48" t="s">
        <v>38</v>
      </c>
      <c r="P25" s="48" t="s">
        <v>38</v>
      </c>
      <c r="Q25" s="48" t="s">
        <v>38</v>
      </c>
      <c r="R25" s="48" t="s">
        <v>38</v>
      </c>
      <c r="S25" s="48" t="s">
        <v>38</v>
      </c>
      <c r="T25" s="48" t="s">
        <v>38</v>
      </c>
    </row>
    <row r="26" spans="1:20" ht="69" customHeight="1" thickTop="1" thickBot="1">
      <c r="A26" s="99"/>
      <c r="B26" s="81"/>
      <c r="C26" s="105"/>
      <c r="D26" s="88"/>
      <c r="E26" s="107"/>
      <c r="F26" s="91"/>
      <c r="G26" s="69"/>
      <c r="H26" s="56"/>
      <c r="I26" s="72"/>
      <c r="J26" s="21" t="s">
        <v>39</v>
      </c>
      <c r="K26" s="22"/>
      <c r="L26" s="22" t="e">
        <f>HLOOKUP('Contract Year 1 - Detail'!L25,#REF!,2,FALSE)</f>
        <v>#REF!</v>
      </c>
      <c r="M26" s="22" t="e">
        <f>HLOOKUP('Contract Year 1 - Detail'!M25,#REF!,2,FALSE)</f>
        <v>#REF!</v>
      </c>
      <c r="N26" s="22" t="e">
        <f>HLOOKUP('Contract Year 1 - Detail'!N25,#REF!,2,FALSE)</f>
        <v>#REF!</v>
      </c>
      <c r="O26" s="22" t="e">
        <f>HLOOKUP('Contract Year 1 - Detail'!O25,#REF!,2,FALSE)</f>
        <v>#REF!</v>
      </c>
      <c r="P26" s="22" t="e">
        <f>HLOOKUP('Contract Year 1 - Detail'!P25,#REF!,2,FALSE)</f>
        <v>#REF!</v>
      </c>
      <c r="Q26" s="22" t="e">
        <f>HLOOKUP('Contract Year 1 - Detail'!Q25,#REF!,2,FALSE)</f>
        <v>#REF!</v>
      </c>
      <c r="R26" s="22" t="e">
        <f>HLOOKUP('Contract Year 1 - Detail'!R25,#REF!,2,FALSE)</f>
        <v>#REF!</v>
      </c>
      <c r="S26" s="22" t="e">
        <f>HLOOKUP('Contract Year 1 - Detail'!S25,#REF!,2,FALSE)</f>
        <v>#REF!</v>
      </c>
      <c r="T26" s="22" t="e">
        <f>HLOOKUP('Contract Year 1 - Detail'!T25,#REF!,2,FALSE)</f>
        <v>#REF!</v>
      </c>
    </row>
    <row r="27" spans="1:20" ht="69" customHeight="1" thickTop="1" thickBot="1">
      <c r="A27" s="100"/>
      <c r="B27" s="82"/>
      <c r="C27" s="105"/>
      <c r="D27" s="89"/>
      <c r="E27" s="108"/>
      <c r="F27" s="92"/>
      <c r="G27" s="70"/>
      <c r="H27" s="56"/>
      <c r="I27" s="73"/>
      <c r="J27" s="23" t="s">
        <v>40</v>
      </c>
      <c r="K27" s="48"/>
      <c r="L27" s="24" t="s">
        <v>46</v>
      </c>
      <c r="M27" s="24" t="s">
        <v>46</v>
      </c>
      <c r="N27" s="24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 t="s">
        <v>46</v>
      </c>
      <c r="T27" s="24" t="s">
        <v>46</v>
      </c>
    </row>
    <row r="28" spans="1:20" ht="69" customHeight="1" thickTop="1" thickBot="1">
      <c r="A28" s="98" t="s">
        <v>57</v>
      </c>
      <c r="B28" s="80" t="s">
        <v>58</v>
      </c>
      <c r="C28" s="105"/>
      <c r="D28" s="101"/>
      <c r="E28" s="109"/>
      <c r="F28" s="78"/>
      <c r="G28" s="55"/>
      <c r="H28" s="57">
        <v>0</v>
      </c>
      <c r="I28" s="63"/>
      <c r="J28" s="21" t="s">
        <v>36</v>
      </c>
      <c r="K28" s="48"/>
      <c r="L28" s="48" t="s">
        <v>38</v>
      </c>
      <c r="M28" s="48" t="s">
        <v>38</v>
      </c>
      <c r="N28" s="48" t="s">
        <v>38</v>
      </c>
      <c r="O28" s="48" t="s">
        <v>38</v>
      </c>
      <c r="P28" s="48" t="s">
        <v>38</v>
      </c>
      <c r="Q28" s="48" t="s">
        <v>38</v>
      </c>
      <c r="R28" s="48" t="s">
        <v>38</v>
      </c>
      <c r="S28" s="48" t="s">
        <v>38</v>
      </c>
      <c r="T28" s="48" t="s">
        <v>38</v>
      </c>
    </row>
    <row r="29" spans="1:20" ht="69" customHeight="1" thickTop="1" thickBot="1">
      <c r="A29" s="99"/>
      <c r="B29" s="81"/>
      <c r="C29" s="105"/>
      <c r="D29" s="112"/>
      <c r="E29" s="110"/>
      <c r="F29" s="78"/>
      <c r="G29" s="56"/>
      <c r="H29" s="58"/>
      <c r="I29" s="64"/>
      <c r="J29" s="21" t="s">
        <v>39</v>
      </c>
      <c r="K29" s="22"/>
      <c r="L29" s="22" t="e">
        <f>HLOOKUP('Contract Year 1 - Detail'!L28,#REF!,2,FALSE)</f>
        <v>#REF!</v>
      </c>
      <c r="M29" s="22" t="e">
        <f>HLOOKUP('Contract Year 1 - Detail'!M28,#REF!,2,FALSE)</f>
        <v>#REF!</v>
      </c>
      <c r="N29" s="22" t="e">
        <f>HLOOKUP('Contract Year 1 - Detail'!N28,#REF!,2,FALSE)</f>
        <v>#REF!</v>
      </c>
      <c r="O29" s="22" t="e">
        <f>HLOOKUP('Contract Year 1 - Detail'!O28,#REF!,2,FALSE)</f>
        <v>#REF!</v>
      </c>
      <c r="P29" s="22" t="e">
        <f>HLOOKUP('Contract Year 1 - Detail'!P28,#REF!,2,FALSE)</f>
        <v>#REF!</v>
      </c>
      <c r="Q29" s="22" t="e">
        <f>HLOOKUP('Contract Year 1 - Detail'!Q28,#REF!,2,FALSE)</f>
        <v>#REF!</v>
      </c>
      <c r="R29" s="22" t="e">
        <f>HLOOKUP('Contract Year 1 - Detail'!R28,#REF!,2,FALSE)</f>
        <v>#REF!</v>
      </c>
      <c r="S29" s="22" t="e">
        <f>HLOOKUP('Contract Year 1 - Detail'!S28,#REF!,2,FALSE)</f>
        <v>#REF!</v>
      </c>
      <c r="T29" s="22" t="e">
        <f>HLOOKUP('Contract Year 1 - Detail'!T28,#REF!,2,FALSE)</f>
        <v>#REF!</v>
      </c>
    </row>
    <row r="30" spans="1:20" ht="69" customHeight="1" thickTop="1" thickBot="1">
      <c r="A30" s="100"/>
      <c r="B30" s="82"/>
      <c r="C30" s="105"/>
      <c r="D30" s="113"/>
      <c r="E30" s="111"/>
      <c r="F30" s="79"/>
      <c r="G30" s="56"/>
      <c r="H30" s="59"/>
      <c r="I30" s="65"/>
      <c r="J30" s="23" t="s">
        <v>40</v>
      </c>
      <c r="K30" s="48"/>
      <c r="L30" s="24" t="s">
        <v>46</v>
      </c>
      <c r="M30" s="24" t="s">
        <v>46</v>
      </c>
      <c r="N30" s="24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</row>
    <row r="31" spans="1:20" ht="18.75" thickBot="1">
      <c r="A31" s="25"/>
      <c r="B31" s="26"/>
      <c r="C31" s="43"/>
      <c r="D31" s="26"/>
      <c r="E31" s="26"/>
      <c r="F31" s="26"/>
      <c r="G31" s="26"/>
      <c r="H31" s="26"/>
      <c r="I31" s="26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33" customHeight="1" thickBot="1">
      <c r="A32" s="30" t="s">
        <v>59</v>
      </c>
      <c r="B32" s="31" t="s">
        <v>60</v>
      </c>
      <c r="C32" s="44"/>
      <c r="D32" s="33"/>
      <c r="E32" s="33"/>
      <c r="F32" s="33"/>
      <c r="G32" s="33"/>
      <c r="H32" s="32">
        <v>431474.88</v>
      </c>
      <c r="I32" s="33"/>
      <c r="K32" s="34"/>
      <c r="L32" s="35"/>
      <c r="M32" s="35"/>
      <c r="N32" s="35"/>
      <c r="O32" s="35"/>
      <c r="P32" s="35"/>
      <c r="Q32" s="35"/>
      <c r="R32" s="35"/>
      <c r="S32" s="35"/>
      <c r="T32" s="36"/>
    </row>
  </sheetData>
  <mergeCells count="91">
    <mergeCell ref="H25:H27"/>
    <mergeCell ref="I25:I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25:A27"/>
    <mergeCell ref="B25:B27"/>
    <mergeCell ref="C25:C27"/>
    <mergeCell ref="F19:F21"/>
    <mergeCell ref="G19:G21"/>
    <mergeCell ref="D22:D24"/>
    <mergeCell ref="D19:D21"/>
    <mergeCell ref="F25:F27"/>
    <mergeCell ref="G25:G27"/>
    <mergeCell ref="F22:F24"/>
    <mergeCell ref="A19:A21"/>
    <mergeCell ref="B19:B21"/>
    <mergeCell ref="C19:C21"/>
    <mergeCell ref="D25:D27"/>
    <mergeCell ref="E25:E27"/>
    <mergeCell ref="E19:E21"/>
    <mergeCell ref="A22:A24"/>
    <mergeCell ref="B22:B24"/>
    <mergeCell ref="E22:E24"/>
    <mergeCell ref="C22:C24"/>
    <mergeCell ref="I10:I12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A4:A6"/>
    <mergeCell ref="G4:G6"/>
    <mergeCell ref="B4:B6"/>
    <mergeCell ref="A13:A15"/>
    <mergeCell ref="A7:A9"/>
    <mergeCell ref="B7:B9"/>
    <mergeCell ref="C7:C9"/>
    <mergeCell ref="D7:D9"/>
    <mergeCell ref="E7:E9"/>
    <mergeCell ref="F7:F9"/>
    <mergeCell ref="G7:G9"/>
    <mergeCell ref="A10:A12"/>
    <mergeCell ref="B10:B12"/>
    <mergeCell ref="C10:C12"/>
    <mergeCell ref="D10:D12"/>
    <mergeCell ref="E10:E12"/>
    <mergeCell ref="A1:H1"/>
    <mergeCell ref="H2:H3"/>
    <mergeCell ref="A2:A3"/>
    <mergeCell ref="B2:B3"/>
    <mergeCell ref="C2:C3"/>
    <mergeCell ref="F2:F3"/>
    <mergeCell ref="G2:G3"/>
    <mergeCell ref="E2:E3"/>
    <mergeCell ref="E4:E6"/>
    <mergeCell ref="F4:F6"/>
    <mergeCell ref="B13:B15"/>
    <mergeCell ref="F13:F15"/>
    <mergeCell ref="E13:E15"/>
    <mergeCell ref="C4:C6"/>
    <mergeCell ref="C13:C15"/>
    <mergeCell ref="D4:D6"/>
    <mergeCell ref="D13:D15"/>
    <mergeCell ref="F10:F12"/>
    <mergeCell ref="J2:J3"/>
    <mergeCell ref="G22:G24"/>
    <mergeCell ref="H22:H24"/>
    <mergeCell ref="I4:I6"/>
    <mergeCell ref="I22:I24"/>
    <mergeCell ref="I2:I3"/>
    <mergeCell ref="I13:I15"/>
    <mergeCell ref="H4:H6"/>
    <mergeCell ref="G13:G15"/>
    <mergeCell ref="H13:H15"/>
    <mergeCell ref="H7:H9"/>
    <mergeCell ref="I7:I9"/>
    <mergeCell ref="G10:G12"/>
    <mergeCell ref="H19:H21"/>
    <mergeCell ref="I19:I21"/>
    <mergeCell ref="H10:H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75AE-E795-4256-A26F-382ADCF3F928}">
  <sheetPr>
    <tabColor rgb="FFFF0000"/>
  </sheetPr>
  <dimension ref="A1:T32"/>
  <sheetViews>
    <sheetView tabSelected="1" topLeftCell="A28" zoomScale="70" zoomScaleNormal="70" zoomScalePageLayoutView="70" workbookViewId="0" xr3:uid="{91EC88B5-1438-5162-8C8C-A51D34A181FA}">
      <selection activeCell="A28" sqref="A28:A30"/>
    </sheetView>
  </sheetViews>
  <sheetFormatPr defaultColWidth="8.88671875" defaultRowHeight="18"/>
  <cols>
    <col min="1" max="1" width="12.5546875" style="37" customWidth="1"/>
    <col min="2" max="2" width="23.88671875" style="37" customWidth="1"/>
    <col min="3" max="3" width="65.6640625" style="114" customWidth="1"/>
    <col min="4" max="4" width="56.5546875" style="14" customWidth="1"/>
    <col min="5" max="5" width="14.109375" style="37" customWidth="1"/>
    <col min="6" max="6" width="13.109375" style="37" customWidth="1"/>
    <col min="7" max="7" width="19.109375" style="37" customWidth="1"/>
    <col min="8" max="8" width="21.5546875" style="37" customWidth="1"/>
    <col min="9" max="9" width="19.6640625" style="14" customWidth="1"/>
    <col min="10" max="10" width="13.5546875" style="14" customWidth="1"/>
    <col min="11" max="11" width="20.33203125" style="14" customWidth="1"/>
    <col min="12" max="20" width="20.6640625" style="14" customWidth="1"/>
    <col min="21" max="16384" width="8.88671875" style="14"/>
  </cols>
  <sheetData>
    <row r="1" spans="1:20" ht="27.75" customHeight="1">
      <c r="A1" s="93" t="s">
        <v>23</v>
      </c>
      <c r="B1" s="94"/>
      <c r="C1" s="94"/>
      <c r="D1" s="94"/>
      <c r="E1" s="94"/>
      <c r="F1" s="94"/>
      <c r="G1" s="94"/>
      <c r="H1" s="94"/>
      <c r="I1" s="11"/>
      <c r="J1" s="12"/>
      <c r="K1" s="12" t="s">
        <v>24</v>
      </c>
      <c r="L1" s="12"/>
      <c r="M1" s="12"/>
      <c r="N1" s="12"/>
      <c r="O1" s="12"/>
      <c r="P1" s="12"/>
      <c r="Q1" s="12"/>
      <c r="R1" s="12"/>
      <c r="S1" s="12"/>
      <c r="T1" s="13"/>
    </row>
    <row r="2" spans="1:20" ht="15.75" customHeight="1">
      <c r="A2" s="95" t="s">
        <v>6</v>
      </c>
      <c r="B2" s="95" t="s">
        <v>7</v>
      </c>
      <c r="C2" s="95" t="s">
        <v>25</v>
      </c>
      <c r="D2" s="49"/>
      <c r="E2" s="95" t="s">
        <v>26</v>
      </c>
      <c r="F2" s="95" t="s">
        <v>27</v>
      </c>
      <c r="G2" s="95" t="s">
        <v>28</v>
      </c>
      <c r="H2" s="95" t="s">
        <v>61</v>
      </c>
      <c r="I2" s="53" t="s">
        <v>30</v>
      </c>
      <c r="J2" s="53" t="s">
        <v>31</v>
      </c>
      <c r="K2" s="15"/>
      <c r="L2" s="16"/>
      <c r="M2" s="16"/>
      <c r="N2" s="16"/>
      <c r="O2" s="16"/>
      <c r="P2" s="16"/>
      <c r="Q2" s="16"/>
      <c r="R2" s="16"/>
      <c r="S2" s="16"/>
      <c r="T2" s="17"/>
    </row>
    <row r="3" spans="1:20" ht="102.75" customHeight="1">
      <c r="A3" s="96"/>
      <c r="B3" s="96"/>
      <c r="C3" s="97"/>
      <c r="D3" s="50" t="s">
        <v>32</v>
      </c>
      <c r="E3" s="96"/>
      <c r="F3" s="96"/>
      <c r="G3" s="96"/>
      <c r="H3" s="96"/>
      <c r="I3" s="54"/>
      <c r="J3" s="54"/>
      <c r="K3" s="18" t="s">
        <v>33</v>
      </c>
      <c r="L3" s="19"/>
      <c r="M3" s="19"/>
      <c r="N3" s="19"/>
      <c r="O3" s="19"/>
      <c r="P3" s="19"/>
      <c r="Q3" s="19"/>
      <c r="R3" s="19"/>
      <c r="S3" s="19"/>
      <c r="T3" s="20"/>
    </row>
    <row r="4" spans="1:20" ht="69" customHeight="1">
      <c r="A4" s="98" t="s">
        <v>62</v>
      </c>
      <c r="B4" s="80" t="s">
        <v>35</v>
      </c>
      <c r="C4" s="115"/>
      <c r="D4" s="84" t="s">
        <v>63</v>
      </c>
      <c r="E4" s="109"/>
      <c r="F4" s="116"/>
      <c r="G4" s="55"/>
      <c r="H4" s="57">
        <v>0</v>
      </c>
      <c r="I4" s="60">
        <f>SUM(K6:T6)</f>
        <v>0</v>
      </c>
      <c r="J4" s="42" t="s">
        <v>36</v>
      </c>
      <c r="K4" s="46" t="s">
        <v>37</v>
      </c>
      <c r="L4" s="46" t="s">
        <v>38</v>
      </c>
      <c r="M4" s="46" t="s">
        <v>38</v>
      </c>
      <c r="N4" s="46" t="s">
        <v>38</v>
      </c>
      <c r="O4" s="46" t="s">
        <v>38</v>
      </c>
      <c r="P4" s="46" t="s">
        <v>38</v>
      </c>
      <c r="Q4" s="46" t="s">
        <v>38</v>
      </c>
      <c r="R4" s="46" t="s">
        <v>38</v>
      </c>
      <c r="S4" s="46" t="s">
        <v>38</v>
      </c>
      <c r="T4" s="46" t="s">
        <v>38</v>
      </c>
    </row>
    <row r="5" spans="1:20" ht="69" customHeight="1">
      <c r="A5" s="99"/>
      <c r="B5" s="81"/>
      <c r="C5" s="115"/>
      <c r="D5" s="85"/>
      <c r="E5" s="110"/>
      <c r="F5" s="117"/>
      <c r="G5" s="56"/>
      <c r="H5" s="58"/>
      <c r="I5" s="61"/>
      <c r="J5" s="42" t="s">
        <v>39</v>
      </c>
      <c r="K5" s="41" t="e">
        <f>HLOOKUP('Contract Year 2 - Detail'!K4,#REF!,2,FALSE)</f>
        <v>#REF!</v>
      </c>
      <c r="L5" s="41" t="e">
        <f>HLOOKUP('Contract Year 2 - Detail'!L4,#REF!,2,FALSE)</f>
        <v>#REF!</v>
      </c>
      <c r="M5" s="41" t="e">
        <f>HLOOKUP('Contract Year 2 - Detail'!M4,#REF!,2,FALSE)</f>
        <v>#REF!</v>
      </c>
      <c r="N5" s="41" t="e">
        <f>HLOOKUP('Contract Year 2 - Detail'!N4,#REF!,2,FALSE)</f>
        <v>#REF!</v>
      </c>
      <c r="O5" s="41" t="e">
        <f>HLOOKUP('Contract Year 2 - Detail'!O4,#REF!,2,FALSE)</f>
        <v>#REF!</v>
      </c>
      <c r="P5" s="41" t="e">
        <f>HLOOKUP('Contract Year 2 - Detail'!P4,#REF!,2,FALSE)</f>
        <v>#REF!</v>
      </c>
      <c r="Q5" s="41" t="e">
        <f>HLOOKUP('Contract Year 2 - Detail'!Q4,#REF!,2,FALSE)</f>
        <v>#REF!</v>
      </c>
      <c r="R5" s="41" t="e">
        <f>HLOOKUP('Contract Year 2 - Detail'!R4,#REF!,2,FALSE)</f>
        <v>#REF!</v>
      </c>
      <c r="S5" s="41" t="e">
        <f>HLOOKUP('Contract Year 2 - Detail'!S4,#REF!,2,FALSE)</f>
        <v>#REF!</v>
      </c>
      <c r="T5" s="41" t="e">
        <f>HLOOKUP('Contract Year 2 - Detail'!T4,#REF!,2,FALSE)</f>
        <v>#REF!</v>
      </c>
    </row>
    <row r="6" spans="1:20" ht="69" customHeight="1">
      <c r="A6" s="100"/>
      <c r="B6" s="82"/>
      <c r="C6" s="115"/>
      <c r="D6" s="86"/>
      <c r="E6" s="111"/>
      <c r="F6" s="118"/>
      <c r="G6" s="67"/>
      <c r="H6" s="59"/>
      <c r="I6" s="62"/>
      <c r="J6" s="42" t="s">
        <v>40</v>
      </c>
      <c r="K6" s="41">
        <v>0</v>
      </c>
      <c r="L6" s="41" t="s">
        <v>41</v>
      </c>
      <c r="M6" s="41" t="s">
        <v>41</v>
      </c>
      <c r="N6" s="41" t="s">
        <v>41</v>
      </c>
      <c r="O6" s="41" t="s">
        <v>41</v>
      </c>
      <c r="P6" s="41" t="s">
        <v>41</v>
      </c>
      <c r="Q6" s="41" t="s">
        <v>41</v>
      </c>
      <c r="R6" s="41" t="s">
        <v>41</v>
      </c>
      <c r="S6" s="41" t="s">
        <v>41</v>
      </c>
      <c r="T6" s="41" t="s">
        <v>41</v>
      </c>
    </row>
    <row r="7" spans="1:20" ht="69" customHeight="1">
      <c r="A7" s="98" t="s">
        <v>64</v>
      </c>
      <c r="B7" s="80" t="s">
        <v>43</v>
      </c>
      <c r="C7" s="115"/>
      <c r="D7" s="84" t="s">
        <v>63</v>
      </c>
      <c r="E7" s="109"/>
      <c r="F7" s="116"/>
      <c r="G7" s="55"/>
      <c r="H7" s="57">
        <v>0</v>
      </c>
      <c r="I7" s="60">
        <f>SUM(K9:T9)</f>
        <v>0</v>
      </c>
      <c r="J7" s="42" t="s">
        <v>36</v>
      </c>
      <c r="K7" s="41" t="s">
        <v>37</v>
      </c>
      <c r="L7" s="41" t="s">
        <v>38</v>
      </c>
      <c r="M7" s="41" t="s">
        <v>38</v>
      </c>
      <c r="N7" s="41" t="s">
        <v>38</v>
      </c>
      <c r="O7" s="41" t="s">
        <v>38</v>
      </c>
      <c r="P7" s="41" t="s">
        <v>38</v>
      </c>
      <c r="Q7" s="41" t="s">
        <v>38</v>
      </c>
      <c r="R7" s="41" t="s">
        <v>38</v>
      </c>
      <c r="S7" s="41" t="s">
        <v>38</v>
      </c>
      <c r="T7" s="41" t="s">
        <v>38</v>
      </c>
    </row>
    <row r="8" spans="1:20" ht="69" customHeight="1">
      <c r="A8" s="99"/>
      <c r="B8" s="81"/>
      <c r="C8" s="115"/>
      <c r="D8" s="85"/>
      <c r="E8" s="110"/>
      <c r="F8" s="117"/>
      <c r="G8" s="56"/>
      <c r="H8" s="58"/>
      <c r="I8" s="61"/>
      <c r="J8" s="42" t="s">
        <v>39</v>
      </c>
      <c r="K8" s="41" t="e">
        <f>HLOOKUP('Contract Year 2 - Detail'!K7,#REF!,2,FALSE)</f>
        <v>#REF!</v>
      </c>
      <c r="L8" s="41" t="e">
        <f>HLOOKUP('Contract Year 2 - Detail'!L7,#REF!,2,FALSE)</f>
        <v>#REF!</v>
      </c>
      <c r="M8" s="41" t="e">
        <f>HLOOKUP('Contract Year 2 - Detail'!M7,#REF!,2,FALSE)</f>
        <v>#REF!</v>
      </c>
      <c r="N8" s="41" t="e">
        <f>HLOOKUP('Contract Year 2 - Detail'!N7,#REF!,2,FALSE)</f>
        <v>#REF!</v>
      </c>
      <c r="O8" s="41" t="e">
        <f>HLOOKUP('Contract Year 2 - Detail'!O7,#REF!,2,FALSE)</f>
        <v>#REF!</v>
      </c>
      <c r="P8" s="41" t="e">
        <f>HLOOKUP('Contract Year 2 - Detail'!P7,#REF!,2,FALSE)</f>
        <v>#REF!</v>
      </c>
      <c r="Q8" s="41" t="e">
        <f>HLOOKUP('Contract Year 2 - Detail'!Q7,#REF!,2,FALSE)</f>
        <v>#REF!</v>
      </c>
      <c r="R8" s="41" t="e">
        <f>HLOOKUP('Contract Year 2 - Detail'!R7,#REF!,2,FALSE)</f>
        <v>#REF!</v>
      </c>
      <c r="S8" s="41" t="e">
        <f>HLOOKUP('Contract Year 2 - Detail'!S7,#REF!,2,FALSE)</f>
        <v>#REF!</v>
      </c>
      <c r="T8" s="41" t="e">
        <f>HLOOKUP('Contract Year 2 - Detail'!T7,#REF!,2,FALSE)</f>
        <v>#REF!</v>
      </c>
    </row>
    <row r="9" spans="1:20" ht="69" customHeight="1">
      <c r="A9" s="100"/>
      <c r="B9" s="82"/>
      <c r="C9" s="115"/>
      <c r="D9" s="86"/>
      <c r="E9" s="111"/>
      <c r="F9" s="117"/>
      <c r="G9" s="101"/>
      <c r="H9" s="59"/>
      <c r="I9" s="62"/>
      <c r="J9" s="42" t="s">
        <v>40</v>
      </c>
      <c r="K9" s="47">
        <v>0</v>
      </c>
      <c r="L9" s="47" t="s">
        <v>41</v>
      </c>
      <c r="M9" s="47" t="s">
        <v>41</v>
      </c>
      <c r="N9" s="47" t="s">
        <v>41</v>
      </c>
      <c r="O9" s="47" t="s">
        <v>41</v>
      </c>
      <c r="P9" s="47" t="s">
        <v>41</v>
      </c>
      <c r="Q9" s="47" t="s">
        <v>41</v>
      </c>
      <c r="R9" s="47" t="s">
        <v>41</v>
      </c>
      <c r="S9" s="47" t="s">
        <v>41</v>
      </c>
      <c r="T9" s="47" t="s">
        <v>41</v>
      </c>
    </row>
    <row r="10" spans="1:20" ht="69" customHeight="1">
      <c r="A10" s="98" t="s">
        <v>65</v>
      </c>
      <c r="B10" s="80" t="s">
        <v>45</v>
      </c>
      <c r="C10" s="115"/>
      <c r="D10" s="87"/>
      <c r="E10" s="106"/>
      <c r="F10" s="119"/>
      <c r="G10" s="68"/>
      <c r="H10" s="55">
        <v>21648.959999999999</v>
      </c>
      <c r="I10" s="71"/>
      <c r="J10" s="21" t="s">
        <v>36</v>
      </c>
      <c r="K10" s="48"/>
      <c r="L10" s="48" t="s">
        <v>38</v>
      </c>
      <c r="M10" s="48" t="s">
        <v>38</v>
      </c>
      <c r="N10" s="48" t="s">
        <v>38</v>
      </c>
      <c r="O10" s="48" t="s">
        <v>38</v>
      </c>
      <c r="P10" s="48" t="s">
        <v>38</v>
      </c>
      <c r="Q10" s="48" t="s">
        <v>38</v>
      </c>
      <c r="R10" s="48" t="s">
        <v>38</v>
      </c>
      <c r="S10" s="48" t="s">
        <v>38</v>
      </c>
      <c r="T10" s="48" t="s">
        <v>38</v>
      </c>
    </row>
    <row r="11" spans="1:20" ht="69" customHeight="1">
      <c r="A11" s="99"/>
      <c r="B11" s="81"/>
      <c r="C11" s="115"/>
      <c r="D11" s="88"/>
      <c r="E11" s="107"/>
      <c r="F11" s="120"/>
      <c r="G11" s="69"/>
      <c r="H11" s="56"/>
      <c r="I11" s="72"/>
      <c r="J11" s="21" t="s">
        <v>39</v>
      </c>
      <c r="K11" s="121"/>
      <c r="L11" s="121" t="e">
        <f>HLOOKUP('Contract Year 2 - Detail'!L10,#REF!,2,FALSE)</f>
        <v>#REF!</v>
      </c>
      <c r="M11" s="121" t="e">
        <f>HLOOKUP('Contract Year 2 - Detail'!M10,#REF!,2,FALSE)</f>
        <v>#REF!</v>
      </c>
      <c r="N11" s="121" t="e">
        <f>HLOOKUP('Contract Year 2 - Detail'!N10,#REF!,2,FALSE)</f>
        <v>#REF!</v>
      </c>
      <c r="O11" s="121" t="e">
        <f>HLOOKUP('Contract Year 2 - Detail'!O10,#REF!,2,FALSE)</f>
        <v>#REF!</v>
      </c>
      <c r="P11" s="121" t="e">
        <f>HLOOKUP('Contract Year 2 - Detail'!P10,#REF!,2,FALSE)</f>
        <v>#REF!</v>
      </c>
      <c r="Q11" s="121" t="e">
        <f>HLOOKUP('Contract Year 2 - Detail'!Q10,#REF!,2,FALSE)</f>
        <v>#REF!</v>
      </c>
      <c r="R11" s="121" t="e">
        <f>HLOOKUP('Contract Year 2 - Detail'!R10,#REF!,2,FALSE)</f>
        <v>#REF!</v>
      </c>
      <c r="S11" s="121" t="e">
        <f>HLOOKUP('Contract Year 2 - Detail'!S10,#REF!,2,FALSE)</f>
        <v>#REF!</v>
      </c>
      <c r="T11" s="121" t="e">
        <f>HLOOKUP('Contract Year 2 - Detail'!T10,#REF!,2,FALSE)</f>
        <v>#REF!</v>
      </c>
    </row>
    <row r="12" spans="1:20" ht="69" customHeight="1">
      <c r="A12" s="100"/>
      <c r="B12" s="82"/>
      <c r="C12" s="115"/>
      <c r="D12" s="89"/>
      <c r="E12" s="108"/>
      <c r="F12" s="122"/>
      <c r="G12" s="70"/>
      <c r="H12" s="56"/>
      <c r="I12" s="73"/>
      <c r="J12" s="23" t="s">
        <v>40</v>
      </c>
      <c r="K12" s="48"/>
      <c r="L12" s="24" t="s">
        <v>46</v>
      </c>
      <c r="M12" s="24" t="s">
        <v>46</v>
      </c>
      <c r="N12" s="24" t="s">
        <v>46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</row>
    <row r="13" spans="1:20" ht="69" customHeight="1">
      <c r="A13" s="98" t="s">
        <v>66</v>
      </c>
      <c r="B13" s="80" t="s">
        <v>48</v>
      </c>
      <c r="C13" s="115"/>
      <c r="D13" s="87"/>
      <c r="E13" s="109"/>
      <c r="F13" s="117"/>
      <c r="G13" s="66"/>
      <c r="H13" s="57">
        <v>820</v>
      </c>
      <c r="I13" s="71"/>
      <c r="J13" s="21" t="s">
        <v>36</v>
      </c>
      <c r="K13" s="48"/>
      <c r="L13" s="48" t="s">
        <v>38</v>
      </c>
      <c r="M13" s="48" t="s">
        <v>38</v>
      </c>
      <c r="N13" s="48" t="s">
        <v>38</v>
      </c>
      <c r="O13" s="48" t="s">
        <v>38</v>
      </c>
      <c r="P13" s="48" t="s">
        <v>38</v>
      </c>
      <c r="Q13" s="48" t="s">
        <v>38</v>
      </c>
      <c r="R13" s="48" t="s">
        <v>38</v>
      </c>
      <c r="S13" s="48" t="s">
        <v>38</v>
      </c>
      <c r="T13" s="48" t="s">
        <v>38</v>
      </c>
    </row>
    <row r="14" spans="1:20" ht="69" customHeight="1">
      <c r="A14" s="99"/>
      <c r="B14" s="81"/>
      <c r="C14" s="115"/>
      <c r="D14" s="88"/>
      <c r="E14" s="110"/>
      <c r="F14" s="117"/>
      <c r="G14" s="56"/>
      <c r="H14" s="58"/>
      <c r="I14" s="72"/>
      <c r="J14" s="21" t="s">
        <v>39</v>
      </c>
      <c r="K14" s="121"/>
      <c r="L14" s="121" t="e">
        <f>HLOOKUP('Contract Year 2 - Detail'!L13,#REF!,2,FALSE)</f>
        <v>#REF!</v>
      </c>
      <c r="M14" s="121" t="e">
        <f>HLOOKUP('Contract Year 2 - Detail'!M13,#REF!,2,FALSE)</f>
        <v>#REF!</v>
      </c>
      <c r="N14" s="121" t="e">
        <f>HLOOKUP('Contract Year 2 - Detail'!N13,#REF!,2,FALSE)</f>
        <v>#REF!</v>
      </c>
      <c r="O14" s="121" t="e">
        <f>HLOOKUP('Contract Year 2 - Detail'!O13,#REF!,2,FALSE)</f>
        <v>#REF!</v>
      </c>
      <c r="P14" s="121" t="e">
        <f>HLOOKUP('Contract Year 2 - Detail'!P13,#REF!,2,FALSE)</f>
        <v>#REF!</v>
      </c>
      <c r="Q14" s="121" t="e">
        <f>HLOOKUP('Contract Year 2 - Detail'!Q13,#REF!,2,FALSE)</f>
        <v>#REF!</v>
      </c>
      <c r="R14" s="121" t="e">
        <f>HLOOKUP('Contract Year 2 - Detail'!R13,#REF!,2,FALSE)</f>
        <v>#REF!</v>
      </c>
      <c r="S14" s="121" t="e">
        <f>HLOOKUP('Contract Year 2 - Detail'!S13,#REF!,2,FALSE)</f>
        <v>#REF!</v>
      </c>
      <c r="T14" s="121" t="e">
        <f>HLOOKUP('Contract Year 2 - Detail'!T13,#REF!,2,FALSE)</f>
        <v>#REF!</v>
      </c>
    </row>
    <row r="15" spans="1:20" ht="69" customHeight="1">
      <c r="A15" s="100"/>
      <c r="B15" s="82"/>
      <c r="C15" s="115"/>
      <c r="D15" s="89"/>
      <c r="E15" s="111"/>
      <c r="F15" s="118"/>
      <c r="G15" s="67"/>
      <c r="H15" s="59"/>
      <c r="I15" s="73"/>
      <c r="J15" s="23" t="s">
        <v>40</v>
      </c>
      <c r="K15" s="48"/>
      <c r="L15" s="24" t="s">
        <v>46</v>
      </c>
      <c r="M15" s="24" t="s">
        <v>46</v>
      </c>
      <c r="N15" s="24" t="s">
        <v>46</v>
      </c>
      <c r="O15" s="24" t="s">
        <v>46</v>
      </c>
      <c r="P15" s="24" t="s">
        <v>46</v>
      </c>
      <c r="Q15" s="24" t="s">
        <v>46</v>
      </c>
      <c r="R15" s="24" t="s">
        <v>46</v>
      </c>
      <c r="S15" s="24" t="s">
        <v>46</v>
      </c>
      <c r="T15" s="24" t="s">
        <v>46</v>
      </c>
    </row>
    <row r="16" spans="1:20" ht="69" customHeight="1">
      <c r="A16" s="98" t="s">
        <v>67</v>
      </c>
      <c r="B16" s="80" t="s">
        <v>50</v>
      </c>
      <c r="C16" s="123"/>
      <c r="D16" s="87"/>
      <c r="E16" s="109"/>
      <c r="F16" s="116"/>
      <c r="G16" s="55"/>
      <c r="H16" s="57">
        <v>30067.200000000001</v>
      </c>
      <c r="I16" s="71"/>
      <c r="J16" s="21" t="s">
        <v>36</v>
      </c>
      <c r="K16" s="48"/>
      <c r="L16" s="48" t="s">
        <v>38</v>
      </c>
      <c r="M16" s="48" t="s">
        <v>38</v>
      </c>
      <c r="N16" s="48" t="s">
        <v>38</v>
      </c>
      <c r="O16" s="48" t="s">
        <v>38</v>
      </c>
      <c r="P16" s="48" t="s">
        <v>38</v>
      </c>
      <c r="Q16" s="48" t="s">
        <v>38</v>
      </c>
      <c r="R16" s="48" t="s">
        <v>38</v>
      </c>
      <c r="S16" s="48" t="s">
        <v>38</v>
      </c>
      <c r="T16" s="48" t="s">
        <v>38</v>
      </c>
    </row>
    <row r="17" spans="1:20" ht="69" customHeight="1">
      <c r="A17" s="99"/>
      <c r="B17" s="81"/>
      <c r="C17" s="123"/>
      <c r="D17" s="88"/>
      <c r="E17" s="110"/>
      <c r="F17" s="117"/>
      <c r="G17" s="56"/>
      <c r="H17" s="58"/>
      <c r="I17" s="72"/>
      <c r="J17" s="21" t="s">
        <v>39</v>
      </c>
      <c r="K17" s="121"/>
      <c r="L17" s="121" t="e">
        <f>HLOOKUP('Contract Year 2 - Detail'!L16,#REF!,2,FALSE)</f>
        <v>#REF!</v>
      </c>
      <c r="M17" s="121" t="e">
        <f>HLOOKUP('Contract Year 2 - Detail'!M16,#REF!,2,FALSE)</f>
        <v>#REF!</v>
      </c>
      <c r="N17" s="121" t="e">
        <f>HLOOKUP('Contract Year 2 - Detail'!N16,#REF!,2,FALSE)</f>
        <v>#REF!</v>
      </c>
      <c r="O17" s="121" t="e">
        <f>HLOOKUP('Contract Year 2 - Detail'!O16,#REF!,2,FALSE)</f>
        <v>#REF!</v>
      </c>
      <c r="P17" s="121" t="e">
        <f>HLOOKUP('Contract Year 2 - Detail'!P16,#REF!,2,FALSE)</f>
        <v>#REF!</v>
      </c>
      <c r="Q17" s="121" t="e">
        <f>HLOOKUP('Contract Year 2 - Detail'!Q16,#REF!,2,FALSE)</f>
        <v>#REF!</v>
      </c>
      <c r="R17" s="121" t="e">
        <f>HLOOKUP('Contract Year 2 - Detail'!R16,#REF!,2,FALSE)</f>
        <v>#REF!</v>
      </c>
      <c r="S17" s="121" t="e">
        <f>HLOOKUP('Contract Year 2 - Detail'!S16,#REF!,2,FALSE)</f>
        <v>#REF!</v>
      </c>
      <c r="T17" s="121" t="e">
        <f>HLOOKUP('Contract Year 2 - Detail'!T16,#REF!,2,FALSE)</f>
        <v>#REF!</v>
      </c>
    </row>
    <row r="18" spans="1:20" ht="69" customHeight="1">
      <c r="A18" s="100"/>
      <c r="B18" s="82"/>
      <c r="C18" s="123"/>
      <c r="D18" s="89"/>
      <c r="E18" s="111"/>
      <c r="F18" s="118"/>
      <c r="G18" s="67"/>
      <c r="H18" s="59"/>
      <c r="I18" s="73"/>
      <c r="J18" s="23" t="s">
        <v>40</v>
      </c>
      <c r="K18" s="48"/>
      <c r="L18" s="24" t="s">
        <v>46</v>
      </c>
      <c r="M18" s="24" t="s">
        <v>46</v>
      </c>
      <c r="N18" s="24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</row>
    <row r="19" spans="1:20" ht="69" customHeight="1">
      <c r="A19" s="98" t="s">
        <v>68</v>
      </c>
      <c r="B19" s="80" t="s">
        <v>52</v>
      </c>
      <c r="C19" s="123"/>
      <c r="D19" s="87"/>
      <c r="E19" s="109"/>
      <c r="F19" s="116"/>
      <c r="G19" s="55"/>
      <c r="H19" s="57">
        <v>300030</v>
      </c>
      <c r="I19" s="71"/>
      <c r="J19" s="21" t="s">
        <v>36</v>
      </c>
      <c r="K19" s="48"/>
      <c r="L19" s="48" t="s">
        <v>38</v>
      </c>
      <c r="M19" s="48" t="s">
        <v>38</v>
      </c>
      <c r="N19" s="48" t="s">
        <v>38</v>
      </c>
      <c r="O19" s="48" t="s">
        <v>38</v>
      </c>
      <c r="P19" s="48" t="s">
        <v>38</v>
      </c>
      <c r="Q19" s="48" t="s">
        <v>38</v>
      </c>
      <c r="R19" s="48" t="s">
        <v>38</v>
      </c>
      <c r="S19" s="48" t="s">
        <v>38</v>
      </c>
      <c r="T19" s="48" t="s">
        <v>38</v>
      </c>
    </row>
    <row r="20" spans="1:20" ht="69" customHeight="1">
      <c r="A20" s="99"/>
      <c r="B20" s="81"/>
      <c r="C20" s="123"/>
      <c r="D20" s="88"/>
      <c r="E20" s="110"/>
      <c r="F20" s="117"/>
      <c r="G20" s="56"/>
      <c r="H20" s="58"/>
      <c r="I20" s="72"/>
      <c r="J20" s="21" t="s">
        <v>39</v>
      </c>
      <c r="K20" s="121"/>
      <c r="L20" s="121" t="e">
        <f>HLOOKUP('Contract Year 2 - Detail'!L19,#REF!,2,FALSE)</f>
        <v>#REF!</v>
      </c>
      <c r="M20" s="121" t="e">
        <f>HLOOKUP('Contract Year 2 - Detail'!M19,#REF!,2,FALSE)</f>
        <v>#REF!</v>
      </c>
      <c r="N20" s="121" t="e">
        <f>HLOOKUP('Contract Year 2 - Detail'!N19,#REF!,2,FALSE)</f>
        <v>#REF!</v>
      </c>
      <c r="O20" s="121" t="e">
        <f>HLOOKUP('Contract Year 2 - Detail'!O19,#REF!,2,FALSE)</f>
        <v>#REF!</v>
      </c>
      <c r="P20" s="121" t="e">
        <f>HLOOKUP('Contract Year 2 - Detail'!P19,#REF!,2,FALSE)</f>
        <v>#REF!</v>
      </c>
      <c r="Q20" s="121" t="e">
        <f>HLOOKUP('Contract Year 2 - Detail'!Q19,#REF!,2,FALSE)</f>
        <v>#REF!</v>
      </c>
      <c r="R20" s="121" t="e">
        <f>HLOOKUP('Contract Year 2 - Detail'!R19,#REF!,2,FALSE)</f>
        <v>#REF!</v>
      </c>
      <c r="S20" s="121" t="e">
        <f>HLOOKUP('Contract Year 2 - Detail'!S19,#REF!,2,FALSE)</f>
        <v>#REF!</v>
      </c>
      <c r="T20" s="121" t="e">
        <f>HLOOKUP('Contract Year 2 - Detail'!T19,#REF!,2,FALSE)</f>
        <v>#REF!</v>
      </c>
    </row>
    <row r="21" spans="1:20" ht="69" customHeight="1">
      <c r="A21" s="100"/>
      <c r="B21" s="82"/>
      <c r="C21" s="123"/>
      <c r="D21" s="89"/>
      <c r="E21" s="111"/>
      <c r="F21" s="118"/>
      <c r="G21" s="56"/>
      <c r="H21" s="59"/>
      <c r="I21" s="73"/>
      <c r="J21" s="23" t="s">
        <v>40</v>
      </c>
      <c r="K21" s="48"/>
      <c r="L21" s="24" t="s">
        <v>46</v>
      </c>
      <c r="M21" s="24" t="s">
        <v>46</v>
      </c>
      <c r="N21" s="24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</row>
    <row r="22" spans="1:20" ht="69" customHeight="1">
      <c r="A22" s="98" t="s">
        <v>69</v>
      </c>
      <c r="B22" s="80" t="s">
        <v>54</v>
      </c>
      <c r="C22" s="123"/>
      <c r="D22" s="101"/>
      <c r="E22" s="109"/>
      <c r="F22" s="116"/>
      <c r="G22" s="55"/>
      <c r="H22" s="57">
        <v>0</v>
      </c>
      <c r="I22" s="60">
        <f>SUM(K24:T24)</f>
        <v>0</v>
      </c>
      <c r="J22" s="42" t="s">
        <v>36</v>
      </c>
      <c r="K22" s="46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6" t="s">
        <v>38</v>
      </c>
      <c r="Q22" s="46" t="s">
        <v>38</v>
      </c>
      <c r="R22" s="46" t="s">
        <v>38</v>
      </c>
      <c r="S22" s="46" t="s">
        <v>38</v>
      </c>
      <c r="T22" s="46" t="s">
        <v>38</v>
      </c>
    </row>
    <row r="23" spans="1:20" ht="69" customHeight="1">
      <c r="A23" s="99"/>
      <c r="B23" s="81"/>
      <c r="C23" s="123"/>
      <c r="D23" s="112"/>
      <c r="E23" s="110"/>
      <c r="F23" s="117"/>
      <c r="G23" s="56"/>
      <c r="H23" s="58"/>
      <c r="I23" s="61"/>
      <c r="J23" s="42" t="s">
        <v>39</v>
      </c>
      <c r="K23" s="41" t="e">
        <f>HLOOKUP('Contract Year 2 - Detail'!K22,#REF!,2,FALSE)</f>
        <v>#REF!</v>
      </c>
      <c r="L23" s="41" t="e">
        <f>HLOOKUP('Contract Year 2 - Detail'!L22,#REF!,2,FALSE)</f>
        <v>#REF!</v>
      </c>
      <c r="M23" s="41" t="e">
        <f>HLOOKUP('Contract Year 2 - Detail'!M22,#REF!,2,FALSE)</f>
        <v>#REF!</v>
      </c>
      <c r="N23" s="41" t="e">
        <f>HLOOKUP('Contract Year 2 - Detail'!N22,#REF!,2,FALSE)</f>
        <v>#REF!</v>
      </c>
      <c r="O23" s="41" t="e">
        <f>HLOOKUP('Contract Year 2 - Detail'!O22,#REF!,2,FALSE)</f>
        <v>#REF!</v>
      </c>
      <c r="P23" s="41" t="e">
        <f>HLOOKUP('Contract Year 2 - Detail'!P22,#REF!,2,FALSE)</f>
        <v>#REF!</v>
      </c>
      <c r="Q23" s="41" t="e">
        <f>HLOOKUP('Contract Year 2 - Detail'!Q22,#REF!,2,FALSE)</f>
        <v>#REF!</v>
      </c>
      <c r="R23" s="41" t="e">
        <f>HLOOKUP('Contract Year 2 - Detail'!R22,#REF!,2,FALSE)</f>
        <v>#REF!</v>
      </c>
      <c r="S23" s="41" t="e">
        <f>HLOOKUP('Contract Year 2 - Detail'!S22,#REF!,2,FALSE)</f>
        <v>#REF!</v>
      </c>
      <c r="T23" s="41" t="e">
        <f>HLOOKUP('Contract Year 2 - Detail'!T22,#REF!,2,FALSE)</f>
        <v>#REF!</v>
      </c>
    </row>
    <row r="24" spans="1:20" ht="69" customHeight="1">
      <c r="A24" s="100"/>
      <c r="B24" s="82"/>
      <c r="C24" s="123"/>
      <c r="D24" s="113"/>
      <c r="E24" s="111"/>
      <c r="F24" s="117"/>
      <c r="G24" s="56"/>
      <c r="H24" s="59"/>
      <c r="I24" s="62"/>
      <c r="J24" s="42" t="s">
        <v>40</v>
      </c>
      <c r="K24" s="47">
        <v>0</v>
      </c>
      <c r="L24" s="47" t="s">
        <v>41</v>
      </c>
      <c r="M24" s="47" t="s">
        <v>41</v>
      </c>
      <c r="N24" s="47" t="s">
        <v>41</v>
      </c>
      <c r="O24" s="47" t="s">
        <v>41</v>
      </c>
      <c r="P24" s="47" t="s">
        <v>41</v>
      </c>
      <c r="Q24" s="47" t="s">
        <v>41</v>
      </c>
      <c r="R24" s="47" t="s">
        <v>41</v>
      </c>
      <c r="S24" s="47" t="s">
        <v>41</v>
      </c>
      <c r="T24" s="47" t="s">
        <v>41</v>
      </c>
    </row>
    <row r="25" spans="1:20" ht="69" customHeight="1">
      <c r="A25" s="98" t="s">
        <v>70</v>
      </c>
      <c r="B25" s="80" t="s">
        <v>56</v>
      </c>
      <c r="C25" s="123"/>
      <c r="D25" s="87"/>
      <c r="E25" s="106"/>
      <c r="F25" s="119"/>
      <c r="G25" s="68"/>
      <c r="H25" s="55">
        <v>15177.6</v>
      </c>
      <c r="I25" s="71"/>
      <c r="J25" s="21" t="s">
        <v>36</v>
      </c>
      <c r="K25" s="48"/>
      <c r="L25" s="48" t="s">
        <v>38</v>
      </c>
      <c r="M25" s="48" t="s">
        <v>38</v>
      </c>
      <c r="N25" s="48" t="s">
        <v>38</v>
      </c>
      <c r="O25" s="48" t="s">
        <v>38</v>
      </c>
      <c r="P25" s="48" t="s">
        <v>38</v>
      </c>
      <c r="Q25" s="48" t="s">
        <v>38</v>
      </c>
      <c r="R25" s="48" t="s">
        <v>38</v>
      </c>
      <c r="S25" s="48" t="s">
        <v>38</v>
      </c>
      <c r="T25" s="48" t="s">
        <v>38</v>
      </c>
    </row>
    <row r="26" spans="1:20" ht="69" customHeight="1">
      <c r="A26" s="99"/>
      <c r="B26" s="81"/>
      <c r="C26" s="123"/>
      <c r="D26" s="88"/>
      <c r="E26" s="107"/>
      <c r="F26" s="120"/>
      <c r="G26" s="69"/>
      <c r="H26" s="56"/>
      <c r="I26" s="72"/>
      <c r="J26" s="21" t="s">
        <v>39</v>
      </c>
      <c r="K26" s="121"/>
      <c r="L26" s="121" t="e">
        <f>HLOOKUP('Contract Year 2 - Detail'!L25,#REF!,2,FALSE)</f>
        <v>#REF!</v>
      </c>
      <c r="M26" s="121" t="e">
        <f>HLOOKUP('Contract Year 2 - Detail'!M25,#REF!,2,FALSE)</f>
        <v>#REF!</v>
      </c>
      <c r="N26" s="121" t="e">
        <f>HLOOKUP('Contract Year 2 - Detail'!N25,#REF!,2,FALSE)</f>
        <v>#REF!</v>
      </c>
      <c r="O26" s="121" t="e">
        <f>HLOOKUP('Contract Year 2 - Detail'!O25,#REF!,2,FALSE)</f>
        <v>#REF!</v>
      </c>
      <c r="P26" s="121" t="e">
        <f>HLOOKUP('Contract Year 2 - Detail'!P25,#REF!,2,FALSE)</f>
        <v>#REF!</v>
      </c>
      <c r="Q26" s="121" t="e">
        <f>HLOOKUP('Contract Year 2 - Detail'!Q25,#REF!,2,FALSE)</f>
        <v>#REF!</v>
      </c>
      <c r="R26" s="121" t="e">
        <f>HLOOKUP('Contract Year 2 - Detail'!R25,#REF!,2,FALSE)</f>
        <v>#REF!</v>
      </c>
      <c r="S26" s="121" t="e">
        <f>HLOOKUP('Contract Year 2 - Detail'!S25,#REF!,2,FALSE)</f>
        <v>#REF!</v>
      </c>
      <c r="T26" s="121" t="e">
        <f>HLOOKUP('Contract Year 2 - Detail'!T25,#REF!,2,FALSE)</f>
        <v>#REF!</v>
      </c>
    </row>
    <row r="27" spans="1:20" ht="69" customHeight="1">
      <c r="A27" s="100"/>
      <c r="B27" s="82"/>
      <c r="C27" s="123"/>
      <c r="D27" s="89"/>
      <c r="E27" s="108"/>
      <c r="F27" s="122"/>
      <c r="G27" s="70"/>
      <c r="H27" s="56"/>
      <c r="I27" s="73"/>
      <c r="J27" s="23" t="s">
        <v>40</v>
      </c>
      <c r="K27" s="48"/>
      <c r="L27" s="24" t="s">
        <v>46</v>
      </c>
      <c r="M27" s="24" t="s">
        <v>46</v>
      </c>
      <c r="N27" s="24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 t="s">
        <v>46</v>
      </c>
      <c r="T27" s="24" t="s">
        <v>46</v>
      </c>
    </row>
    <row r="28" spans="1:20" ht="69" customHeight="1">
      <c r="A28" s="98" t="s">
        <v>71</v>
      </c>
      <c r="B28" s="80" t="s">
        <v>58</v>
      </c>
      <c r="C28" s="123"/>
      <c r="D28" s="101"/>
      <c r="E28" s="109"/>
      <c r="F28" s="117"/>
      <c r="G28" s="55"/>
      <c r="H28" s="57">
        <v>0</v>
      </c>
      <c r="I28" s="71"/>
      <c r="J28" s="21" t="s">
        <v>36</v>
      </c>
      <c r="K28" s="48"/>
      <c r="L28" s="48" t="s">
        <v>38</v>
      </c>
      <c r="M28" s="48" t="s">
        <v>38</v>
      </c>
      <c r="N28" s="48" t="s">
        <v>38</v>
      </c>
      <c r="O28" s="48" t="s">
        <v>38</v>
      </c>
      <c r="P28" s="48" t="s">
        <v>38</v>
      </c>
      <c r="Q28" s="48" t="s">
        <v>38</v>
      </c>
      <c r="R28" s="48" t="s">
        <v>38</v>
      </c>
      <c r="S28" s="48" t="s">
        <v>38</v>
      </c>
      <c r="T28" s="48" t="s">
        <v>38</v>
      </c>
    </row>
    <row r="29" spans="1:20" ht="69" customHeight="1">
      <c r="A29" s="99"/>
      <c r="B29" s="81"/>
      <c r="C29" s="123"/>
      <c r="D29" s="112"/>
      <c r="E29" s="110"/>
      <c r="F29" s="117"/>
      <c r="G29" s="56"/>
      <c r="H29" s="58"/>
      <c r="I29" s="72"/>
      <c r="J29" s="21" t="s">
        <v>39</v>
      </c>
      <c r="K29" s="121"/>
      <c r="L29" s="121" t="e">
        <f>HLOOKUP('Contract Year 2 - Detail'!L28,#REF!,2,FALSE)</f>
        <v>#REF!</v>
      </c>
      <c r="M29" s="121" t="e">
        <f>HLOOKUP('Contract Year 2 - Detail'!M28,#REF!,2,FALSE)</f>
        <v>#REF!</v>
      </c>
      <c r="N29" s="121" t="e">
        <f>HLOOKUP('Contract Year 2 - Detail'!N28,#REF!,2,FALSE)</f>
        <v>#REF!</v>
      </c>
      <c r="O29" s="121" t="e">
        <f>HLOOKUP('Contract Year 2 - Detail'!O28,#REF!,2,FALSE)</f>
        <v>#REF!</v>
      </c>
      <c r="P29" s="121" t="e">
        <f>HLOOKUP('Contract Year 2 - Detail'!P28,#REF!,2,FALSE)</f>
        <v>#REF!</v>
      </c>
      <c r="Q29" s="121" t="e">
        <f>HLOOKUP('Contract Year 2 - Detail'!Q28,#REF!,2,FALSE)</f>
        <v>#REF!</v>
      </c>
      <c r="R29" s="121" t="e">
        <f>HLOOKUP('Contract Year 2 - Detail'!R28,#REF!,2,FALSE)</f>
        <v>#REF!</v>
      </c>
      <c r="S29" s="121" t="e">
        <f>HLOOKUP('Contract Year 2 - Detail'!S28,#REF!,2,FALSE)</f>
        <v>#REF!</v>
      </c>
      <c r="T29" s="121" t="e">
        <f>HLOOKUP('Contract Year 2 - Detail'!T28,#REF!,2,FALSE)</f>
        <v>#REF!</v>
      </c>
    </row>
    <row r="30" spans="1:20" ht="69" customHeight="1">
      <c r="A30" s="100"/>
      <c r="B30" s="82"/>
      <c r="C30" s="123"/>
      <c r="D30" s="113"/>
      <c r="E30" s="111"/>
      <c r="F30" s="118"/>
      <c r="G30" s="56"/>
      <c r="H30" s="59"/>
      <c r="I30" s="73"/>
      <c r="J30" s="23" t="s">
        <v>40</v>
      </c>
      <c r="K30" s="48"/>
      <c r="L30" s="24" t="s">
        <v>46</v>
      </c>
      <c r="M30" s="24" t="s">
        <v>46</v>
      </c>
      <c r="N30" s="24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</row>
    <row r="31" spans="1:20">
      <c r="A31" s="25"/>
      <c r="B31" s="26"/>
      <c r="C31" s="43"/>
      <c r="D31" s="26"/>
      <c r="E31" s="26"/>
      <c r="F31" s="26"/>
      <c r="G31" s="26"/>
      <c r="H31" s="26"/>
      <c r="I31" s="26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33" customHeight="1">
      <c r="A32" s="30" t="s">
        <v>72</v>
      </c>
      <c r="B32" s="31" t="s">
        <v>60</v>
      </c>
      <c r="C32" s="44"/>
      <c r="D32" s="33"/>
      <c r="E32" s="33"/>
      <c r="F32" s="33"/>
      <c r="G32" s="33"/>
      <c r="H32" s="32">
        <v>367743.76</v>
      </c>
      <c r="I32" s="33"/>
      <c r="K32" s="34"/>
      <c r="L32" s="35"/>
      <c r="M32" s="35"/>
      <c r="N32" s="35"/>
      <c r="O32" s="35"/>
      <c r="P32" s="35"/>
      <c r="Q32" s="35"/>
      <c r="R32" s="35"/>
      <c r="S32" s="35"/>
      <c r="T32" s="36"/>
    </row>
  </sheetData>
  <mergeCells count="91">
    <mergeCell ref="I28:I30"/>
    <mergeCell ref="H25:H27"/>
    <mergeCell ref="I25:I27"/>
    <mergeCell ref="A28:A30"/>
    <mergeCell ref="B28:B30"/>
    <mergeCell ref="C28:C30"/>
    <mergeCell ref="D28:D30"/>
    <mergeCell ref="E28:E30"/>
    <mergeCell ref="F28:F30"/>
    <mergeCell ref="G28:G30"/>
    <mergeCell ref="H28:H30"/>
    <mergeCell ref="G22:G24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E22:E24"/>
    <mergeCell ref="F22:F24"/>
    <mergeCell ref="I16:I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H13:H15"/>
    <mergeCell ref="I13:I15"/>
    <mergeCell ref="A16:A18"/>
    <mergeCell ref="B16:B18"/>
    <mergeCell ref="C16:C18"/>
    <mergeCell ref="D16:D18"/>
    <mergeCell ref="E16:E18"/>
    <mergeCell ref="F16:F18"/>
    <mergeCell ref="G16:G18"/>
    <mergeCell ref="H16:H18"/>
    <mergeCell ref="G10:G12"/>
    <mergeCell ref="H10:H12"/>
    <mergeCell ref="I10:I12"/>
    <mergeCell ref="A13:A15"/>
    <mergeCell ref="B13:B15"/>
    <mergeCell ref="C13:C15"/>
    <mergeCell ref="D13:D15"/>
    <mergeCell ref="E13:E15"/>
    <mergeCell ref="F13:F15"/>
    <mergeCell ref="G13:G15"/>
    <mergeCell ref="A10:A12"/>
    <mergeCell ref="B10:B12"/>
    <mergeCell ref="C10:C12"/>
    <mergeCell ref="D10:D12"/>
    <mergeCell ref="E10:E12"/>
    <mergeCell ref="F10:F12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2:I3"/>
    <mergeCell ref="J2:J3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2:A3"/>
    <mergeCell ref="B2:B3"/>
    <mergeCell ref="C2:C3"/>
    <mergeCell ref="E2:E3"/>
    <mergeCell ref="F2:F3"/>
    <mergeCell ref="G2:G3"/>
    <mergeCell ref="H2:H3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8.66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f904ea4-5167-40bd-a884-476196872c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20FB175A47344AE1ECBEF63FE5949" ma:contentTypeVersion="11" ma:contentTypeDescription="Create a new document." ma:contentTypeScope="" ma:versionID="98f93bd7420057d3dc75fcf555351bc5">
  <xsd:schema xmlns:xsd="http://www.w3.org/2001/XMLSchema" xmlns:xs="http://www.w3.org/2001/XMLSchema" xmlns:p="http://schemas.microsoft.com/office/2006/metadata/properties" xmlns:ns2="af904ea4-5167-40bd-a884-476196872cee" xmlns:ns3="61b8c3ae-c507-45cc-82b3-47b258071698" targetNamespace="http://schemas.microsoft.com/office/2006/metadata/properties" ma:root="true" ma:fieldsID="649e7cd9163c38a5a50bd7876be5407e" ns2:_="" ns3:_="">
    <xsd:import namespace="af904ea4-5167-40bd-a884-476196872cee"/>
    <xsd:import namespace="61b8c3ae-c507-45cc-82b3-47b258071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_Flow_SignoffStatu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04ea4-5167-40bd-a884-476196872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8c3ae-c507-45cc-82b3-47b258071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A3B0D-000C-48D8-97D8-4BBC23B745EE}"/>
</file>

<file path=customXml/itemProps2.xml><?xml version="1.0" encoding="utf-8"?>
<ds:datastoreItem xmlns:ds="http://schemas.openxmlformats.org/officeDocument/2006/customXml" ds:itemID="{AE43F9E1-0E7D-4C93-991A-CB6B85FC7C50}"/>
</file>

<file path=customXml/itemProps3.xml><?xml version="1.0" encoding="utf-8"?>
<ds:datastoreItem xmlns:ds="http://schemas.openxmlformats.org/officeDocument/2006/customXml" ds:itemID="{813F5041-6E8D-4BC3-AD4B-EE90FFA39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General Services Administration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PatrickCJacobsen</dc:creator>
  <cp:keywords/>
  <dc:description/>
  <cp:lastModifiedBy>Scott Davis</cp:lastModifiedBy>
  <cp:revision/>
  <dcterms:created xsi:type="dcterms:W3CDTF">2015-09-17T16:00:06Z</dcterms:created>
  <dcterms:modified xsi:type="dcterms:W3CDTF">2018-11-28T19:09:29Z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0x0101005D120FB175A47344AE1ECBEF63FE5949</vt:lpwstr>
  </property>
</Properties>
</file>